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Komunikace - Ulic..." sheetId="2" r:id="rId2"/>
    <sheet name="SO 02 - Komunikace - Ulic..." sheetId="3" r:id="rId3"/>
    <sheet name="SO 03 - Komunikace - Ulic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Komunikace - Ulic...'!$C$94:$K$496</definedName>
    <definedName name="_xlnm.Print_Area" localSheetId="1">'SO 01 - Komunikace - Ulic...'!$C$4:$J$39,'SO 01 - Komunikace - Ulic...'!$C$45:$J$76,'SO 01 - Komunikace - Ulic...'!$C$82:$K$496</definedName>
    <definedName name="_xlnm.Print_Titles" localSheetId="1">'SO 01 - Komunikace - Ulic...'!$94:$94</definedName>
    <definedName name="_xlnm._FilterDatabase" localSheetId="2" hidden="1">'SO 02 - Komunikace - Ulic...'!$C$93:$K$511</definedName>
    <definedName name="_xlnm.Print_Area" localSheetId="2">'SO 02 - Komunikace - Ulic...'!$C$4:$J$39,'SO 02 - Komunikace - Ulic...'!$C$45:$J$75,'SO 02 - Komunikace - Ulic...'!$C$81:$K$511</definedName>
    <definedName name="_xlnm.Print_Titles" localSheetId="2">'SO 02 - Komunikace - Ulic...'!$93:$93</definedName>
    <definedName name="_xlnm._FilterDatabase" localSheetId="3" hidden="1">'SO 03 - Komunikace - Ulic...'!$C$93:$K$485</definedName>
    <definedName name="_xlnm.Print_Area" localSheetId="3">'SO 03 - Komunikace - Ulic...'!$C$4:$J$39,'SO 03 - Komunikace - Ulic...'!$C$45:$J$75,'SO 03 - Komunikace - Ulic...'!$C$81:$K$485</definedName>
    <definedName name="_xlnm.Print_Titles" localSheetId="3">'SO 03 - Komunikace - Ulic...'!$93:$93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485"/>
  <c r="BH485"/>
  <c r="BG485"/>
  <c r="BF485"/>
  <c r="T485"/>
  <c r="T484"/>
  <c r="R485"/>
  <c r="R484"/>
  <c r="P485"/>
  <c r="P484"/>
  <c r="BI483"/>
  <c r="BH483"/>
  <c r="BG483"/>
  <c r="BF483"/>
  <c r="T483"/>
  <c r="R483"/>
  <c r="P483"/>
  <c r="BI479"/>
  <c r="BH479"/>
  <c r="BG479"/>
  <c r="BF479"/>
  <c r="T479"/>
  <c r="R479"/>
  <c r="P479"/>
  <c r="BI476"/>
  <c r="BH476"/>
  <c r="BG476"/>
  <c r="BF476"/>
  <c r="T476"/>
  <c r="R476"/>
  <c r="P476"/>
  <c r="BI475"/>
  <c r="BH475"/>
  <c r="BG475"/>
  <c r="BF475"/>
  <c r="T475"/>
  <c r="R475"/>
  <c r="P475"/>
  <c r="BI470"/>
  <c r="BH470"/>
  <c r="BG470"/>
  <c r="BF470"/>
  <c r="T470"/>
  <c r="R470"/>
  <c r="P470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T453"/>
  <c r="R454"/>
  <c r="R453"/>
  <c r="P454"/>
  <c r="P453"/>
  <c r="BI451"/>
  <c r="BH451"/>
  <c r="BG451"/>
  <c r="BF451"/>
  <c r="T451"/>
  <c r="R451"/>
  <c r="P451"/>
  <c r="BI446"/>
  <c r="BH446"/>
  <c r="BG446"/>
  <c r="BF446"/>
  <c r="T446"/>
  <c r="R446"/>
  <c r="P446"/>
  <c r="BI442"/>
  <c r="BH442"/>
  <c r="BG442"/>
  <c r="BF442"/>
  <c r="T442"/>
  <c r="T441"/>
  <c r="R442"/>
  <c r="R441"/>
  <c r="P442"/>
  <c r="P441"/>
  <c r="BI437"/>
  <c r="BH437"/>
  <c r="BG437"/>
  <c r="BF437"/>
  <c r="T437"/>
  <c r="R437"/>
  <c r="P437"/>
  <c r="BI432"/>
  <c r="BH432"/>
  <c r="BG432"/>
  <c r="BF432"/>
  <c r="T432"/>
  <c r="R432"/>
  <c r="P432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0"/>
  <c r="BH400"/>
  <c r="BG400"/>
  <c r="BF400"/>
  <c r="T400"/>
  <c r="R400"/>
  <c r="P400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R356"/>
  <c r="P356"/>
  <c r="BI351"/>
  <c r="BH351"/>
  <c r="BG351"/>
  <c r="BF351"/>
  <c r="T351"/>
  <c r="R351"/>
  <c r="P351"/>
  <c r="BI348"/>
  <c r="BH348"/>
  <c r="BG348"/>
  <c r="BF348"/>
  <c r="T348"/>
  <c r="R348"/>
  <c r="P348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20"/>
  <c r="BH320"/>
  <c r="BG320"/>
  <c r="BF320"/>
  <c r="T320"/>
  <c r="R320"/>
  <c r="P320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79"/>
  <c r="BH279"/>
  <c r="BG279"/>
  <c r="BF279"/>
  <c r="T279"/>
  <c r="R279"/>
  <c r="P279"/>
  <c r="BI267"/>
  <c r="BH267"/>
  <c r="BG267"/>
  <c r="BF267"/>
  <c r="T267"/>
  <c r="R267"/>
  <c r="P267"/>
  <c r="BI261"/>
  <c r="BH261"/>
  <c r="BG261"/>
  <c r="BF261"/>
  <c r="T261"/>
  <c r="R261"/>
  <c r="P261"/>
  <c r="BI252"/>
  <c r="BH252"/>
  <c r="BG252"/>
  <c r="BF252"/>
  <c r="T252"/>
  <c r="R252"/>
  <c r="P252"/>
  <c r="BI247"/>
  <c r="BH247"/>
  <c r="BG247"/>
  <c r="BF247"/>
  <c r="T247"/>
  <c r="R247"/>
  <c r="P247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2"/>
  <c r="BH162"/>
  <c r="BG162"/>
  <c r="BF162"/>
  <c r="T162"/>
  <c r="R162"/>
  <c r="P162"/>
  <c r="BI155"/>
  <c r="BH155"/>
  <c r="BG155"/>
  <c r="BF155"/>
  <c r="T155"/>
  <c r="R155"/>
  <c r="P155"/>
  <c r="BI150"/>
  <c r="BH150"/>
  <c r="BG150"/>
  <c r="BF150"/>
  <c r="T150"/>
  <c r="R150"/>
  <c r="P150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F88"/>
  <c r="E86"/>
  <c r="F52"/>
  <c r="E50"/>
  <c r="J24"/>
  <c r="E24"/>
  <c r="J91"/>
  <c r="J23"/>
  <c r="J21"/>
  <c r="E21"/>
  <c r="J90"/>
  <c r="J20"/>
  <c r="J18"/>
  <c r="E18"/>
  <c r="F91"/>
  <c r="J17"/>
  <c r="J15"/>
  <c r="E15"/>
  <c r="F90"/>
  <c r="J14"/>
  <c r="J12"/>
  <c r="J52"/>
  <c r="E7"/>
  <c r="E48"/>
  <c i="3" r="J37"/>
  <c r="J36"/>
  <c i="1" r="AY56"/>
  <c i="3" r="J35"/>
  <c i="1" r="AX56"/>
  <c i="3" r="BI511"/>
  <c r="BH511"/>
  <c r="BG511"/>
  <c r="BF511"/>
  <c r="T511"/>
  <c r="T510"/>
  <c r="R511"/>
  <c r="R510"/>
  <c r="P511"/>
  <c r="P510"/>
  <c r="BI509"/>
  <c r="BH509"/>
  <c r="BG509"/>
  <c r="BF509"/>
  <c r="T509"/>
  <c r="R509"/>
  <c r="P509"/>
  <c r="BI505"/>
  <c r="BH505"/>
  <c r="BG505"/>
  <c r="BF505"/>
  <c r="T505"/>
  <c r="R505"/>
  <c r="P505"/>
  <c r="BI502"/>
  <c r="BH502"/>
  <c r="BG502"/>
  <c r="BF502"/>
  <c r="T502"/>
  <c r="R502"/>
  <c r="P502"/>
  <c r="BI501"/>
  <c r="BH501"/>
  <c r="BG501"/>
  <c r="BF501"/>
  <c r="T501"/>
  <c r="R501"/>
  <c r="P501"/>
  <c r="BI496"/>
  <c r="BH496"/>
  <c r="BG496"/>
  <c r="BF496"/>
  <c r="T496"/>
  <c r="R496"/>
  <c r="P496"/>
  <c r="BI492"/>
  <c r="BH492"/>
  <c r="BG492"/>
  <c r="BF492"/>
  <c r="T492"/>
  <c r="R492"/>
  <c r="P492"/>
  <c r="BI488"/>
  <c r="BH488"/>
  <c r="BG488"/>
  <c r="BF488"/>
  <c r="T488"/>
  <c r="R488"/>
  <c r="P488"/>
  <c r="BI484"/>
  <c r="BH484"/>
  <c r="BG484"/>
  <c r="BF484"/>
  <c r="T484"/>
  <c r="R484"/>
  <c r="P484"/>
  <c r="BI480"/>
  <c r="BH480"/>
  <c r="BG480"/>
  <c r="BF480"/>
  <c r="T480"/>
  <c r="T479"/>
  <c r="R480"/>
  <c r="R479"/>
  <c r="P480"/>
  <c r="P479"/>
  <c r="BI477"/>
  <c r="BH477"/>
  <c r="BG477"/>
  <c r="BF477"/>
  <c r="T477"/>
  <c r="R477"/>
  <c r="P477"/>
  <c r="BI470"/>
  <c r="BH470"/>
  <c r="BG470"/>
  <c r="BF470"/>
  <c r="T470"/>
  <c r="R470"/>
  <c r="P470"/>
  <c r="BI466"/>
  <c r="BH466"/>
  <c r="BG466"/>
  <c r="BF466"/>
  <c r="T466"/>
  <c r="T465"/>
  <c r="R466"/>
  <c r="R465"/>
  <c r="P466"/>
  <c r="P465"/>
  <c r="BI461"/>
  <c r="BH461"/>
  <c r="BG461"/>
  <c r="BF461"/>
  <c r="T461"/>
  <c r="R461"/>
  <c r="P461"/>
  <c r="BI456"/>
  <c r="BH456"/>
  <c r="BG456"/>
  <c r="BF456"/>
  <c r="T456"/>
  <c r="R456"/>
  <c r="P456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24"/>
  <c r="BH424"/>
  <c r="BG424"/>
  <c r="BF424"/>
  <c r="T424"/>
  <c r="R424"/>
  <c r="P424"/>
  <c r="BI419"/>
  <c r="BH419"/>
  <c r="BG419"/>
  <c r="BF419"/>
  <c r="T419"/>
  <c r="R419"/>
  <c r="P419"/>
  <c r="BI414"/>
  <c r="BH414"/>
  <c r="BG414"/>
  <c r="BF414"/>
  <c r="T414"/>
  <c r="R414"/>
  <c r="P414"/>
  <c r="BI407"/>
  <c r="BH407"/>
  <c r="BG407"/>
  <c r="BF407"/>
  <c r="T407"/>
  <c r="R407"/>
  <c r="P407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5"/>
  <c r="BH345"/>
  <c r="BG345"/>
  <c r="BF345"/>
  <c r="T345"/>
  <c r="R345"/>
  <c r="P345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8"/>
  <c r="BH328"/>
  <c r="BG328"/>
  <c r="BF328"/>
  <c r="T328"/>
  <c r="R328"/>
  <c r="P328"/>
  <c r="BI323"/>
  <c r="BH323"/>
  <c r="BG323"/>
  <c r="BF323"/>
  <c r="T323"/>
  <c r="R323"/>
  <c r="P323"/>
  <c r="BI317"/>
  <c r="BH317"/>
  <c r="BG317"/>
  <c r="BF317"/>
  <c r="T317"/>
  <c r="R317"/>
  <c r="P317"/>
  <c r="BI312"/>
  <c r="BH312"/>
  <c r="BG312"/>
  <c r="BF312"/>
  <c r="T312"/>
  <c r="R312"/>
  <c r="P312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2"/>
  <c r="BH272"/>
  <c r="BG272"/>
  <c r="BF272"/>
  <c r="T272"/>
  <c r="R272"/>
  <c r="P272"/>
  <c r="BI264"/>
  <c r="BH264"/>
  <c r="BG264"/>
  <c r="BF264"/>
  <c r="T264"/>
  <c r="R264"/>
  <c r="P264"/>
  <c r="BI259"/>
  <c r="BH259"/>
  <c r="BG259"/>
  <c r="BF259"/>
  <c r="T259"/>
  <c r="R259"/>
  <c r="P259"/>
  <c r="BI253"/>
  <c r="BH253"/>
  <c r="BG253"/>
  <c r="BF253"/>
  <c r="T253"/>
  <c r="T246"/>
  <c r="R253"/>
  <c r="R246"/>
  <c r="P253"/>
  <c r="P246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7"/>
  <c r="BH167"/>
  <c r="BG167"/>
  <c r="BF167"/>
  <c r="T167"/>
  <c r="R167"/>
  <c r="P167"/>
  <c r="BI157"/>
  <c r="BH157"/>
  <c r="BG157"/>
  <c r="BF157"/>
  <c r="T157"/>
  <c r="R157"/>
  <c r="P157"/>
  <c r="BI143"/>
  <c r="BH143"/>
  <c r="BG143"/>
  <c r="BF143"/>
  <c r="T143"/>
  <c r="R143"/>
  <c r="P143"/>
  <c r="BI137"/>
  <c r="BH137"/>
  <c r="BG137"/>
  <c r="BF137"/>
  <c r="T137"/>
  <c r="R137"/>
  <c r="P137"/>
  <c r="BI133"/>
  <c r="BH133"/>
  <c r="BG133"/>
  <c r="BF133"/>
  <c r="T133"/>
  <c r="R133"/>
  <c r="P133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7"/>
  <c r="BH97"/>
  <c r="BG97"/>
  <c r="BF97"/>
  <c r="T97"/>
  <c r="R97"/>
  <c r="P97"/>
  <c r="F88"/>
  <c r="E86"/>
  <c r="F52"/>
  <c r="E50"/>
  <c r="J24"/>
  <c r="E24"/>
  <c r="J91"/>
  <c r="J23"/>
  <c r="J21"/>
  <c r="E21"/>
  <c r="J54"/>
  <c r="J20"/>
  <c r="J18"/>
  <c r="E18"/>
  <c r="F55"/>
  <c r="J17"/>
  <c r="J15"/>
  <c r="E15"/>
  <c r="F90"/>
  <c r="J14"/>
  <c r="J12"/>
  <c r="J52"/>
  <c r="E7"/>
  <c r="E84"/>
  <c i="2" r="J37"/>
  <c r="J36"/>
  <c i="1" r="AY55"/>
  <c i="2" r="J35"/>
  <c i="1" r="AX55"/>
  <c i="2" r="BI496"/>
  <c r="BH496"/>
  <c r="BG496"/>
  <c r="BF496"/>
  <c r="T496"/>
  <c r="T495"/>
  <c r="R496"/>
  <c r="R495"/>
  <c r="P496"/>
  <c r="P495"/>
  <c r="BI494"/>
  <c r="BH494"/>
  <c r="BG494"/>
  <c r="BF494"/>
  <c r="T494"/>
  <c r="R494"/>
  <c r="P494"/>
  <c r="BI490"/>
  <c r="BH490"/>
  <c r="BG490"/>
  <c r="BF490"/>
  <c r="T490"/>
  <c r="R490"/>
  <c r="P490"/>
  <c r="BI487"/>
  <c r="BH487"/>
  <c r="BG487"/>
  <c r="BF487"/>
  <c r="T487"/>
  <c r="R487"/>
  <c r="P487"/>
  <c r="BI486"/>
  <c r="BH486"/>
  <c r="BG486"/>
  <c r="BF486"/>
  <c r="T486"/>
  <c r="R486"/>
  <c r="P486"/>
  <c r="BI481"/>
  <c r="BH481"/>
  <c r="BG481"/>
  <c r="BF481"/>
  <c r="T481"/>
  <c r="R481"/>
  <c r="P481"/>
  <c r="BI477"/>
  <c r="BH477"/>
  <c r="BG477"/>
  <c r="BF477"/>
  <c r="T477"/>
  <c r="R477"/>
  <c r="P477"/>
  <c r="BI473"/>
  <c r="BH473"/>
  <c r="BG473"/>
  <c r="BF473"/>
  <c r="T473"/>
  <c r="R473"/>
  <c r="P473"/>
  <c r="BI469"/>
  <c r="BH469"/>
  <c r="BG469"/>
  <c r="BF469"/>
  <c r="T469"/>
  <c r="R469"/>
  <c r="P469"/>
  <c r="BI465"/>
  <c r="BH465"/>
  <c r="BG465"/>
  <c r="BF465"/>
  <c r="T465"/>
  <c r="T464"/>
  <c r="R465"/>
  <c r="R464"/>
  <c r="P465"/>
  <c r="P464"/>
  <c r="BI462"/>
  <c r="BH462"/>
  <c r="BG462"/>
  <c r="BF462"/>
  <c r="T462"/>
  <c r="R462"/>
  <c r="P462"/>
  <c r="BI457"/>
  <c r="BH457"/>
  <c r="BG457"/>
  <c r="BF457"/>
  <c r="T457"/>
  <c r="R457"/>
  <c r="P457"/>
  <c r="BI453"/>
  <c r="BH453"/>
  <c r="BG453"/>
  <c r="BF453"/>
  <c r="T453"/>
  <c r="T452"/>
  <c r="R453"/>
  <c r="R452"/>
  <c r="P453"/>
  <c r="P452"/>
  <c r="BI448"/>
  <c r="BH448"/>
  <c r="BG448"/>
  <c r="BF448"/>
  <c r="T448"/>
  <c r="R448"/>
  <c r="P448"/>
  <c r="BI443"/>
  <c r="BH443"/>
  <c r="BG443"/>
  <c r="BF443"/>
  <c r="T443"/>
  <c r="R443"/>
  <c r="P443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4"/>
  <c r="BH404"/>
  <c r="BG404"/>
  <c r="BF404"/>
  <c r="T404"/>
  <c r="R404"/>
  <c r="P404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76"/>
  <c r="BH376"/>
  <c r="BG376"/>
  <c r="BF376"/>
  <c r="T376"/>
  <c r="R376"/>
  <c r="P376"/>
  <c r="BI372"/>
  <c r="BH372"/>
  <c r="BG372"/>
  <c r="BF372"/>
  <c r="T372"/>
  <c r="R372"/>
  <c r="P372"/>
  <c r="BI365"/>
  <c r="BH365"/>
  <c r="BG365"/>
  <c r="BF365"/>
  <c r="T365"/>
  <c r="R365"/>
  <c r="P365"/>
  <c r="BI362"/>
  <c r="BH362"/>
  <c r="BG362"/>
  <c r="BF362"/>
  <c r="T362"/>
  <c r="R362"/>
  <c r="P362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2"/>
  <c r="BH292"/>
  <c r="BG292"/>
  <c r="BF292"/>
  <c r="T292"/>
  <c r="R292"/>
  <c r="P292"/>
  <c r="BI287"/>
  <c r="BH287"/>
  <c r="BG287"/>
  <c r="BF287"/>
  <c r="T287"/>
  <c r="R287"/>
  <c r="P287"/>
  <c r="BI282"/>
  <c r="BH282"/>
  <c r="BG282"/>
  <c r="BF282"/>
  <c r="T282"/>
  <c r="R282"/>
  <c r="P282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1"/>
  <c r="BH261"/>
  <c r="BG261"/>
  <c r="BF261"/>
  <c r="T261"/>
  <c r="R261"/>
  <c r="P261"/>
  <c r="BI250"/>
  <c r="BH250"/>
  <c r="BG250"/>
  <c r="BF250"/>
  <c r="T250"/>
  <c r="R250"/>
  <c r="P250"/>
  <c r="BI243"/>
  <c r="BH243"/>
  <c r="BG243"/>
  <c r="BF243"/>
  <c r="T243"/>
  <c r="R243"/>
  <c r="P243"/>
  <c r="BI237"/>
  <c r="BH237"/>
  <c r="BG237"/>
  <c r="BF237"/>
  <c r="T237"/>
  <c r="T236"/>
  <c r="R237"/>
  <c r="R236"/>
  <c r="P237"/>
  <c r="P236"/>
  <c r="BI230"/>
  <c r="BH230"/>
  <c r="BG230"/>
  <c r="BF230"/>
  <c r="T230"/>
  <c r="T229"/>
  <c r="R230"/>
  <c r="R229"/>
  <c r="P230"/>
  <c r="P229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42"/>
  <c r="BH142"/>
  <c r="BG142"/>
  <c r="BF142"/>
  <c r="T142"/>
  <c r="R142"/>
  <c r="P142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3"/>
  <c r="BH103"/>
  <c r="BG103"/>
  <c r="BF103"/>
  <c r="T103"/>
  <c r="R103"/>
  <c r="P103"/>
  <c r="BI98"/>
  <c r="BH98"/>
  <c r="BG98"/>
  <c r="BF98"/>
  <c r="T98"/>
  <c r="R98"/>
  <c r="P98"/>
  <c r="F89"/>
  <c r="E87"/>
  <c r="F52"/>
  <c r="E50"/>
  <c r="J24"/>
  <c r="E24"/>
  <c r="J92"/>
  <c r="J23"/>
  <c r="J21"/>
  <c r="E21"/>
  <c r="J54"/>
  <c r="J20"/>
  <c r="J18"/>
  <c r="E18"/>
  <c r="F92"/>
  <c r="J17"/>
  <c r="J15"/>
  <c r="E15"/>
  <c r="F54"/>
  <c r="J14"/>
  <c r="J12"/>
  <c r="J89"/>
  <c r="E7"/>
  <c r="E85"/>
  <c i="1" r="L50"/>
  <c r="AM50"/>
  <c r="AM49"/>
  <c r="L49"/>
  <c r="AM47"/>
  <c r="L47"/>
  <c r="L45"/>
  <c r="L44"/>
  <c i="2" r="BK443"/>
  <c r="J198"/>
  <c i="3" r="J253"/>
  <c r="J477"/>
  <c i="4" r="J177"/>
  <c i="2" r="J412"/>
  <c r="J487"/>
  <c i="3" r="J105"/>
  <c i="4" r="BK470"/>
  <c i="2" r="J261"/>
  <c r="BK448"/>
  <c i="3" r="J435"/>
  <c i="2" r="J218"/>
  <c i="3" r="J230"/>
  <c r="BK419"/>
  <c i="4" r="J295"/>
  <c i="2" r="J221"/>
  <c r="BK469"/>
  <c i="3" r="J306"/>
  <c r="BK432"/>
  <c i="4" r="J97"/>
  <c i="2" r="BK162"/>
  <c r="J297"/>
  <c i="3" r="BK334"/>
  <c r="J502"/>
  <c i="4" r="BK198"/>
  <c r="J340"/>
  <c i="2" r="BK417"/>
  <c r="J250"/>
  <c i="3" r="BK195"/>
  <c r="BK247"/>
  <c i="4" r="J375"/>
  <c i="2" r="BK277"/>
  <c r="J490"/>
  <c r="BK226"/>
  <c i="3" r="BK198"/>
  <c i="4" r="J212"/>
  <c r="BK406"/>
  <c r="BK315"/>
  <c r="J446"/>
  <c i="2" r="J115"/>
  <c i="3" r="BK204"/>
  <c i="4" r="BK462"/>
  <c r="BK227"/>
  <c i="2" r="J230"/>
  <c r="J393"/>
  <c i="3" r="J446"/>
  <c r="J432"/>
  <c i="4" r="BK300"/>
  <c r="J190"/>
  <c i="2" r="J404"/>
  <c r="BK185"/>
  <c i="3" r="BK300"/>
  <c r="J289"/>
  <c i="4" r="BK359"/>
  <c r="BK121"/>
  <c i="2" r="J272"/>
  <c r="BK487"/>
  <c i="3" r="J243"/>
  <c r="BK496"/>
  <c r="BK367"/>
  <c i="4" r="J185"/>
  <c i="2" r="BK352"/>
  <c r="BK429"/>
  <c i="3" r="BK399"/>
  <c r="J110"/>
  <c r="J400"/>
  <c i="4" r="BK312"/>
  <c r="BK261"/>
  <c i="2" r="BK412"/>
  <c i="3" r="J177"/>
  <c r="BK283"/>
  <c i="4" r="BK314"/>
  <c i="2" r="BK390"/>
  <c r="BK129"/>
  <c r="BK376"/>
  <c i="3" r="BK101"/>
  <c r="BK238"/>
  <c r="BK502"/>
  <c i="4" r="J356"/>
  <c r="J132"/>
  <c i="2" r="J158"/>
  <c r="BK353"/>
  <c i="3" r="BK105"/>
  <c i="4" r="J314"/>
  <c r="BK128"/>
  <c i="2" r="J202"/>
  <c r="BK437"/>
  <c i="3" r="J505"/>
  <c r="J509"/>
  <c i="4" r="J362"/>
  <c r="BK485"/>
  <c i="2" r="BK351"/>
  <c r="J443"/>
  <c r="J182"/>
  <c i="3" r="J186"/>
  <c r="BK115"/>
  <c i="4" r="BK150"/>
  <c r="BK285"/>
  <c i="2" r="J323"/>
  <c r="BK404"/>
  <c i="3" r="BK220"/>
  <c r="BK484"/>
  <c i="4" r="BK437"/>
  <c r="J417"/>
  <c r="J332"/>
  <c r="J411"/>
  <c i="2" r="J390"/>
  <c i="3" r="J433"/>
  <c r="BK133"/>
  <c i="4" r="BK372"/>
  <c i="2" r="J340"/>
  <c r="BK331"/>
  <c i="3" r="BK312"/>
  <c r="J133"/>
  <c i="4" r="BK454"/>
  <c r="BK111"/>
  <c i="2" r="BK190"/>
  <c i="3" r="J189"/>
  <c r="J398"/>
  <c i="4" r="J351"/>
  <c i="2" r="BK243"/>
  <c r="BK399"/>
  <c i="3" r="BK259"/>
  <c r="J442"/>
  <c r="BK264"/>
  <c i="2" r="BK221"/>
  <c r="J174"/>
  <c r="J324"/>
  <c i="3" r="J372"/>
  <c i="4" r="J320"/>
  <c r="J169"/>
  <c i="2" r="BK462"/>
  <c i="3" r="BK177"/>
  <c i="4" r="BK466"/>
  <c r="BK137"/>
  <c i="2" r="BK387"/>
  <c i="3" r="BK212"/>
  <c i="2" r="BK453"/>
  <c i="3" r="BK372"/>
  <c r="J143"/>
  <c i="4" r="J182"/>
  <c i="2" r="BK198"/>
  <c i="3" r="BK143"/>
  <c r="BK361"/>
  <c i="4" r="J407"/>
  <c i="2" r="BK422"/>
  <c r="J124"/>
  <c i="3" r="BK366"/>
  <c r="J370"/>
  <c i="4" r="J395"/>
  <c r="J219"/>
  <c i="2" r="J226"/>
  <c i="3" r="BK440"/>
  <c r="J352"/>
  <c i="4" r="J162"/>
  <c r="BK400"/>
  <c i="2" r="J351"/>
  <c r="J399"/>
  <c i="3" r="J419"/>
  <c r="BK433"/>
  <c i="4" r="J358"/>
  <c r="J348"/>
  <c i="2" r="BK393"/>
  <c i="3" r="J511"/>
  <c r="J259"/>
  <c i="4" r="J279"/>
  <c r="J462"/>
  <c i="2" r="J152"/>
  <c i="3" r="J220"/>
  <c i="4" r="BK313"/>
  <c r="BK475"/>
  <c i="2" r="BK292"/>
  <c r="J330"/>
  <c i="3" r="J300"/>
  <c i="4" r="J437"/>
  <c r="BK404"/>
  <c i="2" r="J494"/>
  <c r="J302"/>
  <c i="3" r="J126"/>
  <c r="J407"/>
  <c i="4" r="BK405"/>
  <c i="2" r="BK356"/>
  <c r="BK473"/>
  <c r="BK193"/>
  <c i="3" r="BK344"/>
  <c r="BK365"/>
  <c i="4" r="BK106"/>
  <c i="2" r="BK166"/>
  <c r="J185"/>
  <c i="3" r="BK501"/>
  <c i="4" r="BK356"/>
  <c r="J476"/>
  <c i="2" r="BK481"/>
  <c i="3" r="J317"/>
  <c i="2" r="J396"/>
  <c i="3" r="J434"/>
  <c i="4" r="J415"/>
  <c r="BK132"/>
  <c i="2" r="BK287"/>
  <c i="3" r="BK189"/>
  <c i="4" r="BK458"/>
  <c r="BK241"/>
  <c i="2" r="J355"/>
  <c i="3" r="BK328"/>
  <c r="J456"/>
  <c i="4" r="J405"/>
  <c r="BK219"/>
  <c i="2" r="J365"/>
  <c r="J190"/>
  <c i="3" r="BK509"/>
  <c i="4" r="BK446"/>
  <c r="J155"/>
  <c i="2" r="BK465"/>
  <c r="J177"/>
  <c i="3" r="J401"/>
  <c i="4" r="BK182"/>
  <c r="J206"/>
  <c r="BK101"/>
  <c i="2" r="BK355"/>
  <c i="3" r="J466"/>
  <c i="4" r="BK169"/>
  <c i="2" r="BK312"/>
  <c i="3" r="J323"/>
  <c i="4" r="BK479"/>
  <c i="2" r="BK110"/>
  <c r="BK344"/>
  <c i="3" r="BK126"/>
  <c r="J351"/>
  <c i="4" r="BK417"/>
  <c r="BK395"/>
  <c i="2" r="BK282"/>
  <c r="J110"/>
  <c i="3" r="J397"/>
  <c r="J247"/>
  <c r="BK345"/>
  <c i="4" r="BK483"/>
  <c i="2" r="J237"/>
  <c r="BK267"/>
  <c r="BK372"/>
  <c i="3" r="BK386"/>
  <c r="BK480"/>
  <c r="J470"/>
  <c i="4" r="J378"/>
  <c r="J458"/>
  <c i="2" r="J166"/>
  <c i="3" r="J461"/>
  <c i="4" r="J381"/>
  <c r="J363"/>
  <c r="J267"/>
  <c i="1" r="AS54"/>
  <c i="3" r="J103"/>
  <c r="J334"/>
  <c i="4" r="J442"/>
  <c r="J372"/>
  <c r="J400"/>
  <c i="2" r="BK202"/>
  <c r="J417"/>
  <c i="3" r="J440"/>
  <c r="BK424"/>
  <c i="4" r="BK206"/>
  <c r="BK323"/>
  <c i="2" r="J387"/>
  <c i="3" r="J223"/>
  <c r="J238"/>
  <c i="4" r="BK378"/>
  <c r="BK415"/>
  <c r="BK190"/>
  <c i="2" r="BK206"/>
  <c r="BK365"/>
  <c i="3" r="BK435"/>
  <c r="BK461"/>
  <c i="4" r="J137"/>
  <c r="J116"/>
  <c i="2" r="J376"/>
  <c r="J331"/>
  <c i="3" r="BK438"/>
  <c r="J488"/>
  <c r="BK450"/>
  <c i="4" r="J227"/>
  <c r="J261"/>
  <c r="BK328"/>
  <c r="BK385"/>
  <c i="2" r="J496"/>
  <c i="3" r="BK369"/>
  <c i="4" r="BK358"/>
  <c i="2" r="BK210"/>
  <c r="J486"/>
  <c r="J422"/>
  <c i="3" r="J312"/>
  <c r="BK456"/>
  <c i="4" r="J390"/>
  <c i="2" r="J362"/>
  <c r="BK317"/>
  <c i="3" r="BK488"/>
  <c r="J328"/>
  <c i="4" r="BK425"/>
  <c r="BK173"/>
  <c i="2" r="J206"/>
  <c i="3" r="J357"/>
  <c i="4" r="J300"/>
  <c i="2" r="J353"/>
  <c i="3" r="BK357"/>
  <c r="J438"/>
  <c i="4" r="BK375"/>
  <c i="2" r="BK142"/>
  <c r="J427"/>
  <c i="3" r="BK103"/>
  <c r="BK505"/>
  <c i="4" r="BK236"/>
  <c r="BK340"/>
  <c i="2" r="BK182"/>
  <c r="BK307"/>
  <c r="J213"/>
  <c i="3" r="BK352"/>
  <c r="BK477"/>
  <c i="4" r="BK193"/>
  <c r="J224"/>
  <c i="2" r="J356"/>
  <c r="J292"/>
  <c r="BK230"/>
  <c i="3" r="BK351"/>
  <c r="BK511"/>
  <c i="4" r="J312"/>
  <c r="BK247"/>
  <c i="2" r="J457"/>
  <c r="J469"/>
  <c i="3" r="J378"/>
  <c i="4" r="BK212"/>
  <c r="J252"/>
  <c i="2" r="J350"/>
  <c r="BK158"/>
  <c i="3" r="J386"/>
  <c i="2" r="J282"/>
  <c i="3" r="BK466"/>
  <c r="BK289"/>
  <c i="4" r="J236"/>
  <c r="BK442"/>
  <c i="2" r="J437"/>
  <c r="J322"/>
  <c i="3" r="J339"/>
  <c r="J414"/>
  <c i="4" r="J241"/>
  <c r="J425"/>
  <c i="2" r="BK213"/>
  <c i="3" r="J120"/>
  <c r="J345"/>
  <c r="J195"/>
  <c i="4" r="J285"/>
  <c r="BK348"/>
  <c i="2" r="J142"/>
  <c r="J462"/>
  <c i="3" r="BK382"/>
  <c r="J198"/>
  <c i="4" r="J421"/>
  <c r="J336"/>
  <c i="2" r="J210"/>
  <c r="J465"/>
  <c i="3" r="BK442"/>
  <c r="J167"/>
  <c i="4" r="BK451"/>
  <c r="BK476"/>
  <c r="J290"/>
  <c r="J328"/>
  <c i="3" r="BK446"/>
  <c r="BK97"/>
  <c i="4" r="BK432"/>
  <c r="J466"/>
  <c i="2" r="BK98"/>
  <c i="3" r="BK157"/>
  <c r="BK400"/>
  <c r="J283"/>
  <c i="4" r="BK279"/>
  <c r="BK360"/>
  <c r="J454"/>
  <c i="2" r="BK496"/>
  <c i="3" r="J264"/>
  <c r="J115"/>
  <c r="BK227"/>
  <c r="BK370"/>
  <c i="4" r="J483"/>
  <c i="2" r="BK324"/>
  <c r="BK477"/>
  <c i="3" r="BK401"/>
  <c r="BK306"/>
  <c i="4" r="BK185"/>
  <c r="J106"/>
  <c i="2" r="J477"/>
  <c r="J243"/>
  <c r="J317"/>
  <c r="J453"/>
  <c i="3" r="J369"/>
  <c i="4" r="J173"/>
  <c r="BK116"/>
  <c i="2" r="BK115"/>
  <c i="3" r="J97"/>
  <c r="J496"/>
  <c i="2" r="J433"/>
  <c i="3" r="J450"/>
  <c r="BK470"/>
  <c i="4" r="J406"/>
  <c r="BK332"/>
  <c i="2" r="BK329"/>
  <c i="3" r="J204"/>
  <c r="BK120"/>
  <c i="4" r="BK411"/>
  <c i="2" r="J354"/>
  <c i="3" r="BK295"/>
  <c r="J227"/>
  <c r="BK230"/>
  <c i="4" r="BK305"/>
  <c r="BK224"/>
  <c i="2" r="BK323"/>
  <c i="3" r="J235"/>
  <c r="BK323"/>
  <c i="4" r="J479"/>
  <c i="2" r="J287"/>
  <c i="3" r="BK407"/>
  <c r="BK397"/>
  <c i="4" r="J150"/>
  <c i="2" r="BK250"/>
  <c r="J98"/>
  <c i="3" r="J424"/>
  <c r="BK371"/>
  <c i="4" r="BK267"/>
  <c i="2" r="J267"/>
  <c r="J103"/>
  <c i="3" r="J208"/>
  <c r="BK492"/>
  <c i="4" r="J193"/>
  <c r="BK351"/>
  <c i="2" r="BK152"/>
  <c i="3" r="J371"/>
  <c i="4" r="J385"/>
  <c r="BK177"/>
  <c i="2" r="J473"/>
  <c i="3" r="J173"/>
  <c r="J157"/>
  <c i="4" r="BK216"/>
  <c i="2" r="BK494"/>
  <c r="BK218"/>
  <c i="3" r="BK181"/>
  <c i="4" r="BK202"/>
  <c i="2" r="BK124"/>
  <c r="BK302"/>
  <c i="3" r="BK173"/>
  <c r="J492"/>
  <c i="2" r="J429"/>
  <c r="J481"/>
  <c r="BK350"/>
  <c i="3" r="BK137"/>
  <c r="J272"/>
  <c i="4" r="J198"/>
  <c i="2" r="BK340"/>
  <c r="J336"/>
  <c i="4" r="BK97"/>
  <c r="J128"/>
  <c i="2" r="BK330"/>
  <c i="3" r="J137"/>
  <c i="2" r="BK174"/>
  <c i="3" r="BK339"/>
  <c i="4" r="J121"/>
  <c i="2" r="J372"/>
  <c r="J120"/>
  <c i="3" r="J350"/>
  <c r="J501"/>
  <c i="4" r="J360"/>
  <c i="2" r="BK237"/>
  <c r="BK103"/>
  <c i="3" r="J181"/>
  <c i="4" r="J470"/>
  <c r="BK290"/>
  <c i="2" r="J193"/>
  <c r="BK336"/>
  <c i="3" r="BK235"/>
  <c r="BK253"/>
  <c i="4" r="BK421"/>
  <c i="2" r="BK457"/>
  <c r="BK120"/>
  <c i="3" r="J367"/>
  <c r="J361"/>
  <c i="4" r="BK320"/>
  <c r="BK336"/>
  <c i="2" r="J448"/>
  <c i="3" r="J295"/>
  <c r="J368"/>
  <c i="4" r="J202"/>
  <c r="J359"/>
  <c i="2" r="J277"/>
  <c r="BK297"/>
  <c i="3" r="BK110"/>
  <c i="4" r="J475"/>
  <c r="J305"/>
  <c i="2" r="BK322"/>
  <c r="BK396"/>
  <c i="3" r="J382"/>
  <c r="J366"/>
  <c i="4" r="BK407"/>
  <c r="J216"/>
  <c i="2" r="BK354"/>
  <c r="J344"/>
  <c i="3" r="J101"/>
  <c r="BK350"/>
  <c i="4" r="J451"/>
  <c r="BK363"/>
  <c i="2" r="BK261"/>
  <c r="BK486"/>
  <c i="3" r="BK317"/>
  <c r="BK186"/>
  <c i="4" r="J432"/>
  <c r="J313"/>
  <c r="J111"/>
  <c i="2" r="BK490"/>
  <c i="3" r="BK368"/>
  <c i="4" r="BK232"/>
  <c i="2" r="J312"/>
  <c i="3" r="J399"/>
  <c r="BK167"/>
  <c i="2" r="J129"/>
  <c i="3" r="BK272"/>
  <c i="4" r="J232"/>
  <c r="J101"/>
  <c i="2" r="BK362"/>
  <c r="J352"/>
  <c i="3" r="BK414"/>
  <c r="J484"/>
  <c i="4" r="BK295"/>
  <c r="BK252"/>
  <c i="2" r="J162"/>
  <c r="J329"/>
  <c i="3" r="BK243"/>
  <c r="BK434"/>
  <c i="4" r="J247"/>
  <c r="J485"/>
  <c i="2" r="J425"/>
  <c r="BK433"/>
  <c i="3" r="BK223"/>
  <c r="J365"/>
  <c i="4" r="BK362"/>
  <c r="BK155"/>
  <c i="2" r="BK425"/>
  <c r="J307"/>
  <c i="3" r="BK208"/>
  <c r="J344"/>
  <c r="J212"/>
  <c i="4" r="BK162"/>
  <c r="J323"/>
  <c r="BK381"/>
  <c i="2" r="BK272"/>
  <c i="3" r="J480"/>
  <c i="4" r="J315"/>
  <c r="J404"/>
  <c i="2" r="BK177"/>
  <c r="BK427"/>
  <c i="3" r="BK398"/>
  <c r="BK378"/>
  <c i="4" r="BK390"/>
  <c i="2" l="1" r="BK97"/>
  <c r="J97"/>
  <c r="J61"/>
  <c r="T339"/>
  <c i="3" r="T258"/>
  <c r="R439"/>
  <c r="T469"/>
  <c r="T468"/>
  <c i="2" r="R242"/>
  <c r="P426"/>
  <c r="P468"/>
  <c i="3" r="R258"/>
  <c r="T439"/>
  <c i="4" r="R96"/>
  <c r="P331"/>
  <c i="2" r="R371"/>
  <c r="R485"/>
  <c i="3" r="BK258"/>
  <c r="J258"/>
  <c r="J63"/>
  <c r="P439"/>
  <c r="BK483"/>
  <c i="4" r="T96"/>
  <c r="T355"/>
  <c i="2" r="BK371"/>
  <c r="J371"/>
  <c r="J66"/>
  <c r="R456"/>
  <c r="R455"/>
  <c r="T485"/>
  <c i="3" r="P258"/>
  <c r="BK439"/>
  <c r="J439"/>
  <c r="J66"/>
  <c r="P483"/>
  <c i="4" r="BK246"/>
  <c r="J246"/>
  <c r="J63"/>
  <c r="T331"/>
  <c r="BK445"/>
  <c r="J445"/>
  <c r="J69"/>
  <c i="2" r="R97"/>
  <c r="R339"/>
  <c r="P456"/>
  <c r="P455"/>
  <c i="3" r="R360"/>
  <c i="4" r="R235"/>
  <c r="R331"/>
  <c i="2" r="P339"/>
  <c r="BK468"/>
  <c r="J468"/>
  <c r="J73"/>
  <c i="3" r="P96"/>
  <c r="BK360"/>
  <c r="J360"/>
  <c r="J64"/>
  <c r="R483"/>
  <c i="4" r="R246"/>
  <c r="R414"/>
  <c r="P457"/>
  <c i="2" r="T97"/>
  <c r="BK339"/>
  <c r="J339"/>
  <c r="J65"/>
  <c r="BK456"/>
  <c r="J456"/>
  <c r="J70"/>
  <c r="P485"/>
  <c i="3" r="R96"/>
  <c r="BK381"/>
  <c r="J381"/>
  <c r="J65"/>
  <c r="BK469"/>
  <c r="J469"/>
  <c r="J69"/>
  <c r="R500"/>
  <c i="4" r="P235"/>
  <c r="R355"/>
  <c r="P445"/>
  <c r="P444"/>
  <c r="R457"/>
  <c i="2" r="T242"/>
  <c r="R426"/>
  <c r="T456"/>
  <c r="T455"/>
  <c i="3" r="T381"/>
  <c r="R469"/>
  <c r="R468"/>
  <c r="P500"/>
  <c i="4" r="BK96"/>
  <c r="J96"/>
  <c r="J61"/>
  <c r="BK355"/>
  <c r="J355"/>
  <c r="J65"/>
  <c r="T457"/>
  <c i="2" r="P371"/>
  <c r="T468"/>
  <c r="T467"/>
  <c i="3" r="BK96"/>
  <c r="P360"/>
  <c r="T483"/>
  <c i="4" r="T246"/>
  <c r="P414"/>
  <c r="R445"/>
  <c r="R444"/>
  <c r="P474"/>
  <c i="2" r="P97"/>
  <c r="T371"/>
  <c r="BK485"/>
  <c r="J485"/>
  <c r="J74"/>
  <c i="3" r="R381"/>
  <c r="T500"/>
  <c i="4" r="P246"/>
  <c r="T414"/>
  <c r="T445"/>
  <c r="T444"/>
  <c r="BK474"/>
  <c r="J474"/>
  <c r="J73"/>
  <c i="2" r="P242"/>
  <c r="T426"/>
  <c r="R468"/>
  <c r="R467"/>
  <c i="3" r="T360"/>
  <c r="BK500"/>
  <c r="J500"/>
  <c r="J73"/>
  <c i="4" r="BK235"/>
  <c r="J235"/>
  <c r="J62"/>
  <c r="P355"/>
  <c r="BK457"/>
  <c r="J457"/>
  <c r="J72"/>
  <c r="R474"/>
  <c i="2" r="BK242"/>
  <c r="J242"/>
  <c r="J64"/>
  <c r="BK426"/>
  <c r="J426"/>
  <c r="J67"/>
  <c i="3" r="T96"/>
  <c r="T95"/>
  <c r="P381"/>
  <c r="P469"/>
  <c r="P468"/>
  <c i="4" r="P96"/>
  <c r="P95"/>
  <c r="T235"/>
  <c r="BK331"/>
  <c r="J331"/>
  <c r="J64"/>
  <c r="BK414"/>
  <c r="J414"/>
  <c r="J66"/>
  <c r="T474"/>
  <c i="2" r="BK452"/>
  <c r="J452"/>
  <c r="J68"/>
  <c i="3" r="BK479"/>
  <c r="J479"/>
  <c r="J70"/>
  <c i="2" r="BK229"/>
  <c r="J229"/>
  <c r="J62"/>
  <c r="BK464"/>
  <c r="J464"/>
  <c r="J71"/>
  <c i="3" r="BK465"/>
  <c r="J465"/>
  <c r="J67"/>
  <c r="BK510"/>
  <c r="J510"/>
  <c r="J74"/>
  <c i="2" r="BK236"/>
  <c r="J236"/>
  <c r="J63"/>
  <c i="4" r="BK441"/>
  <c r="J441"/>
  <c r="J67"/>
  <c r="BK453"/>
  <c r="J453"/>
  <c r="J70"/>
  <c i="2" r="BK495"/>
  <c r="J495"/>
  <c r="J75"/>
  <c i="3" r="BK246"/>
  <c r="J246"/>
  <c r="J62"/>
  <c i="4" r="BK484"/>
  <c r="J484"/>
  <c r="J74"/>
  <c i="3" r="BK468"/>
  <c r="J468"/>
  <c r="J68"/>
  <c i="4" r="BE116"/>
  <c r="BE162"/>
  <c r="BE173"/>
  <c r="BE193"/>
  <c r="BE202"/>
  <c r="BE206"/>
  <c r="BE227"/>
  <c r="BE358"/>
  <c r="BE390"/>
  <c r="BE405"/>
  <c r="BE421"/>
  <c i="3" r="J96"/>
  <c r="J61"/>
  <c i="4" r="F54"/>
  <c r="J88"/>
  <c r="BE177"/>
  <c r="BE279"/>
  <c r="BE295"/>
  <c r="BE362"/>
  <c r="BE415"/>
  <c r="BE247"/>
  <c r="BE312"/>
  <c r="BE363"/>
  <c r="BE395"/>
  <c r="BE425"/>
  <c r="E84"/>
  <c r="BE97"/>
  <c r="BE137"/>
  <c r="BE285"/>
  <c r="BE313"/>
  <c r="BE314"/>
  <c r="BE475"/>
  <c r="BE479"/>
  <c r="J55"/>
  <c r="BE132"/>
  <c r="BE182"/>
  <c r="BE219"/>
  <c r="BE336"/>
  <c r="BE351"/>
  <c r="BE360"/>
  <c r="BE417"/>
  <c r="BE462"/>
  <c r="BE483"/>
  <c r="BE485"/>
  <c r="BE111"/>
  <c r="BE169"/>
  <c i="3" r="J483"/>
  <c r="J72"/>
  <c i="4" r="J54"/>
  <c r="BE190"/>
  <c r="BE236"/>
  <c r="BE261"/>
  <c r="BE305"/>
  <c r="BE328"/>
  <c r="BE359"/>
  <c r="BE375"/>
  <c r="BE400"/>
  <c r="BE404"/>
  <c r="BE432"/>
  <c r="BE442"/>
  <c r="BE315"/>
  <c r="BE332"/>
  <c r="BE340"/>
  <c r="BE381"/>
  <c r="BE454"/>
  <c r="BE216"/>
  <c r="BE323"/>
  <c r="BE356"/>
  <c r="BE372"/>
  <c r="BE411"/>
  <c r="BE451"/>
  <c r="BE458"/>
  <c r="BE155"/>
  <c r="BE185"/>
  <c r="BE212"/>
  <c r="BE224"/>
  <c r="BE232"/>
  <c r="BE290"/>
  <c r="BE320"/>
  <c r="BE407"/>
  <c r="BE437"/>
  <c r="F55"/>
  <c r="BE101"/>
  <c r="BE106"/>
  <c r="BE121"/>
  <c r="BE150"/>
  <c r="BE267"/>
  <c r="BE300"/>
  <c r="BE378"/>
  <c r="BE385"/>
  <c r="BE406"/>
  <c r="BE446"/>
  <c r="BE128"/>
  <c r="BE198"/>
  <c r="BE241"/>
  <c r="BE252"/>
  <c r="BE348"/>
  <c r="BE466"/>
  <c r="BE470"/>
  <c r="BE476"/>
  <c i="2" r="BK96"/>
  <c r="J96"/>
  <c r="J60"/>
  <c i="3" r="F54"/>
  <c r="F91"/>
  <c r="BE137"/>
  <c r="BE143"/>
  <c r="BE167"/>
  <c r="BE181"/>
  <c r="BE235"/>
  <c r="BE243"/>
  <c r="BE247"/>
  <c r="BE344"/>
  <c r="BE456"/>
  <c i="2" r="BK467"/>
  <c r="J467"/>
  <c r="J72"/>
  <c i="3" r="J55"/>
  <c r="J90"/>
  <c r="BE189"/>
  <c r="BE212"/>
  <c r="BE223"/>
  <c r="BE289"/>
  <c r="BE339"/>
  <c r="BE345"/>
  <c r="BE350"/>
  <c r="BE401"/>
  <c r="BE419"/>
  <c r="BE450"/>
  <c r="BE466"/>
  <c r="BE488"/>
  <c i="2" r="BK455"/>
  <c r="J455"/>
  <c r="J69"/>
  <c i="3" r="BE97"/>
  <c r="BE103"/>
  <c r="BE157"/>
  <c r="BE272"/>
  <c r="BE370"/>
  <c r="BE372"/>
  <c r="BE382"/>
  <c r="BE414"/>
  <c r="BE424"/>
  <c r="BE440"/>
  <c r="BE480"/>
  <c r="BE496"/>
  <c r="BE505"/>
  <c r="E48"/>
  <c r="BE110"/>
  <c r="BE220"/>
  <c r="BE259"/>
  <c r="BE400"/>
  <c r="BE407"/>
  <c r="BE435"/>
  <c r="BE461"/>
  <c r="BE477"/>
  <c r="BE484"/>
  <c r="BE492"/>
  <c r="BE501"/>
  <c r="BE509"/>
  <c r="BE101"/>
  <c r="BE120"/>
  <c r="BE126"/>
  <c r="BE334"/>
  <c r="BE352"/>
  <c r="BE357"/>
  <c r="BE361"/>
  <c r="BE365"/>
  <c r="BE397"/>
  <c r="BE432"/>
  <c r="BE470"/>
  <c r="BE502"/>
  <c r="BE511"/>
  <c r="J88"/>
  <c r="BE133"/>
  <c r="BE204"/>
  <c r="BE371"/>
  <c r="BE398"/>
  <c r="BE177"/>
  <c r="BE227"/>
  <c r="BE306"/>
  <c r="BE317"/>
  <c r="BE323"/>
  <c r="BE386"/>
  <c r="BE399"/>
  <c r="BE433"/>
  <c r="BE442"/>
  <c r="BE173"/>
  <c r="BE186"/>
  <c r="BE195"/>
  <c r="BE253"/>
  <c r="BE283"/>
  <c r="BE312"/>
  <c r="BE368"/>
  <c r="BE434"/>
  <c r="BE105"/>
  <c r="BE115"/>
  <c r="BE230"/>
  <c r="BE238"/>
  <c r="BE264"/>
  <c r="BE295"/>
  <c r="BE328"/>
  <c r="BE351"/>
  <c r="BE198"/>
  <c r="BE208"/>
  <c r="BE300"/>
  <c r="BE366"/>
  <c r="BE367"/>
  <c r="BE369"/>
  <c r="BE378"/>
  <c r="BE438"/>
  <c r="BE446"/>
  <c i="2" r="BE206"/>
  <c r="BE221"/>
  <c r="BE353"/>
  <c r="BE387"/>
  <c r="BE390"/>
  <c r="BE477"/>
  <c r="BE486"/>
  <c r="J55"/>
  <c r="BE162"/>
  <c r="BE174"/>
  <c r="BE218"/>
  <c r="BE261"/>
  <c r="BE272"/>
  <c r="BE356"/>
  <c r="BE393"/>
  <c r="BE412"/>
  <c r="BE429"/>
  <c r="BE453"/>
  <c r="BE457"/>
  <c r="BE465"/>
  <c r="BE469"/>
  <c r="BE487"/>
  <c r="F91"/>
  <c r="BE124"/>
  <c r="BE152"/>
  <c r="BE182"/>
  <c r="BE323"/>
  <c r="BE354"/>
  <c r="BE362"/>
  <c r="BE473"/>
  <c r="BE481"/>
  <c r="BE494"/>
  <c r="F55"/>
  <c r="BE158"/>
  <c r="BE166"/>
  <c r="BE202"/>
  <c r="BE277"/>
  <c r="BE282"/>
  <c r="BE340"/>
  <c r="E48"/>
  <c r="BE490"/>
  <c r="BE496"/>
  <c r="J91"/>
  <c r="BE120"/>
  <c r="BE193"/>
  <c r="BE287"/>
  <c r="BE312"/>
  <c r="BE322"/>
  <c r="BE324"/>
  <c r="BE344"/>
  <c r="BE365"/>
  <c r="BE376"/>
  <c r="BE422"/>
  <c r="BE443"/>
  <c r="BE129"/>
  <c r="BE399"/>
  <c r="BE417"/>
  <c r="BE427"/>
  <c r="BE226"/>
  <c r="BE237"/>
  <c r="BE267"/>
  <c r="BE302"/>
  <c r="BE330"/>
  <c r="BE351"/>
  <c r="BE448"/>
  <c r="BE110"/>
  <c r="BE185"/>
  <c r="BE198"/>
  <c r="BE230"/>
  <c r="BE250"/>
  <c r="BE292"/>
  <c r="BE297"/>
  <c r="BE307"/>
  <c r="BE317"/>
  <c r="BE329"/>
  <c r="BE352"/>
  <c r="BE372"/>
  <c r="BE425"/>
  <c r="BE103"/>
  <c r="BE115"/>
  <c r="BE177"/>
  <c r="BE462"/>
  <c r="J52"/>
  <c r="BE98"/>
  <c r="BE142"/>
  <c r="BE213"/>
  <c r="BE336"/>
  <c r="BE404"/>
  <c r="BE437"/>
  <c r="BE190"/>
  <c r="BE210"/>
  <c r="BE243"/>
  <c r="BE331"/>
  <c r="BE350"/>
  <c r="BE355"/>
  <c r="BE396"/>
  <c r="BE433"/>
  <c r="J34"/>
  <c i="1" r="AW55"/>
  <c i="3" r="J34"/>
  <c i="1" r="AW56"/>
  <c i="2" r="F37"/>
  <c i="1" r="BD55"/>
  <c i="4" r="J34"/>
  <c i="1" r="AW57"/>
  <c i="3" r="F34"/>
  <c i="1" r="BA56"/>
  <c i="3" r="F35"/>
  <c i="1" r="BB56"/>
  <c i="4" r="F34"/>
  <c i="1" r="BA57"/>
  <c i="3" r="F36"/>
  <c i="1" r="BC56"/>
  <c i="4" r="F36"/>
  <c i="1" r="BC57"/>
  <c i="4" r="F35"/>
  <c i="1" r="BB57"/>
  <c i="3" r="F37"/>
  <c i="1" r="BD56"/>
  <c i="2" r="F34"/>
  <c i="1" r="BA55"/>
  <c i="2" r="F35"/>
  <c i="1" r="BB55"/>
  <c i="4" r="F37"/>
  <c i="1" r="BD57"/>
  <c i="2" r="F36"/>
  <c i="1" r="BC55"/>
  <c i="2" l="1" r="P96"/>
  <c i="3" r="P95"/>
  <c r="BK95"/>
  <c r="J95"/>
  <c r="J60"/>
  <c i="2" r="R96"/>
  <c r="R95"/>
  <c i="3" r="T482"/>
  <c r="T94"/>
  <c i="4" r="T456"/>
  <c i="3" r="BK482"/>
  <c r="J482"/>
  <c r="J71"/>
  <c i="4" r="R456"/>
  <c r="R95"/>
  <c r="R94"/>
  <c i="2" r="P467"/>
  <c r="T96"/>
  <c r="T95"/>
  <c i="4" r="T95"/>
  <c r="T94"/>
  <c r="P456"/>
  <c r="P94"/>
  <c i="1" r="AU57"/>
  <c i="3" r="P482"/>
  <c r="R95"/>
  <c r="R94"/>
  <c r="R482"/>
  <c i="4" r="BK95"/>
  <c r="BK444"/>
  <c r="J444"/>
  <c r="J68"/>
  <c r="BK456"/>
  <c r="J456"/>
  <c r="J71"/>
  <c i="3" r="BK94"/>
  <c r="J94"/>
  <c r="J59"/>
  <c i="2" r="BK95"/>
  <c r="J95"/>
  <c r="J59"/>
  <c i="4" r="J33"/>
  <c i="1" r="AV57"/>
  <c r="AT57"/>
  <c i="3" r="J33"/>
  <c i="1" r="AV56"/>
  <c r="AT56"/>
  <c i="4" r="F33"/>
  <c i="1" r="AZ57"/>
  <c i="2" r="F33"/>
  <c i="1" r="AZ55"/>
  <c i="3" r="F33"/>
  <c i="1" r="AZ56"/>
  <c r="BC54"/>
  <c r="W32"/>
  <c r="BB54"/>
  <c r="W31"/>
  <c i="2" r="J33"/>
  <c i="1" r="AV55"/>
  <c r="AT55"/>
  <c r="BD54"/>
  <c r="W33"/>
  <c r="BA54"/>
  <c r="W30"/>
  <c i="4" l="1" r="BK94"/>
  <c r="J94"/>
  <c i="3" r="P94"/>
  <c i="1" r="AU56"/>
  <c i="2" r="P95"/>
  <c i="1" r="AU55"/>
  <c i="4" r="J59"/>
  <c r="J95"/>
  <c r="J60"/>
  <c r="J30"/>
  <c i="1" r="AG57"/>
  <c i="2" r="J30"/>
  <c i="1" r="AG55"/>
  <c r="AW54"/>
  <c r="AK30"/>
  <c r="AX54"/>
  <c r="AZ54"/>
  <c r="AV54"/>
  <c r="AK29"/>
  <c i="3" r="J30"/>
  <c i="1" r="AG56"/>
  <c r="AN56"/>
  <c r="AY54"/>
  <c i="4" l="1" r="J39"/>
  <c i="3" r="J39"/>
  <c i="2" r="J39"/>
  <c i="1" r="AN55"/>
  <c r="AN57"/>
  <c r="AG54"/>
  <c r="AK26"/>
  <c r="AK35"/>
  <c r="AT54"/>
  <c r="AU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<sst xmlns="http://schemas.openxmlformats.org/spreadsheetml/2006/main">
  <si>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</si>
  <si>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</si>
  <si>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</si>
  <si>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</si>
  <si>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</si>
  <si>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{c6202529-69fe-4185-80c5-32e00e548aa7}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</si>
  <si>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</si>
  <si>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</si>
  <si>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</si>
  <si>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</si>
  <si>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</si>
  <si>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</si>
  <si>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</si>
  <si>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</si>
  <si>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PFP_13_1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</si>
  <si>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</si>
  <si>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</si>
  <si>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Kamenné Žehrovice</t>
  </si>
  <si>
    <t>KSO:</t>
  </si>
  <si>
    <t/>
  </si>
  <si>
    <t>CC-CZ:</t>
  </si>
  <si>
    <t>Místo:</t>
  </si>
  <si>
    <t>Datum:</t>
  </si>
  <si>
    <t>25. 4. 2023</t>
  </si>
  <si>
    <t>Zadavatel:</t>
  </si>
  <si>
    <t>IČ:</t>
  </si>
  <si>
    <t>Obec Kamenné Žehrovice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</si>
  <si>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</si>
  <si>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</si>
  <si>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</si>
  <si>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</si>
  <si>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</si>
  <si>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</si>
  <si>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</si>
  <si>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</si>
  <si>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</si>
  <si>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</si>
  <si>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</si>
  <si>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</si>
  <si>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</si>
  <si>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</si>
  <si>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</si>
  <si>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</si>
  <si>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</si>
  <si>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</si>
  <si>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</si>
  <si>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</si>
  <si>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</si>
  <si>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</si>
  <si>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</si>
  <si>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</si>
  <si>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</si>
  <si>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</si>
  <si>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</si>
  <si>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</si>
  <si>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</si>
  <si>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</si>
  <si>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</si>
  <si>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</si>
  <si>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</si>
  <si>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</si>
  <si>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</si>
  <si>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</si>
  <si>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</si>
  <si>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</si>
  <si>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</si>
  <si>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</si>
  <si>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</si>
  <si>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</si>
  <si>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</si>
  <si>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</si>
  <si>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</si>
  <si>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</si>
  <si>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</si>
  <si>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</si>
  <si>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</si>
  <si>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</si>
  <si>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 - Ulice Skalní</t>
  </si>
  <si>
    <t>STA</t>
  </si>
  <si>
    <t>1</t>
  </si>
  <si>
    <t>{a2a66c8a-1b55-47e8-a971-bc559ae6945d}</t>
  </si>
  <si>
    <t>2</t>
  </si>
  <si>
    <t>SO 02</t>
  </si>
  <si>
    <t>Komunikace - Ulice Spojovací</t>
  </si>
  <si>
    <t>{ffc1bd6d-b334-48da-935d-9683e5976cd3}</t>
  </si>
  <si>
    <t>SO 03</t>
  </si>
  <si>
    <t>Komunikace - Ulice U Skály</t>
  </si>
  <si>
    <t>{b307b9d5-d4e8-4a87-b4fd-f658505a4f50}</t>
  </si>
  <si>
    <t>KRYCÍ LIST SOUPISU PRACÍ</t>
  </si>
  <si>
    <t>Objekt:</t>
  </si>
  <si>
    <t>SO 01 - Komunikace - Ulice Skalní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</si>
  <si>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</si>
  <si>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</si>
  <si>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</si>
  <si>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</si>
  <si>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</si>
  <si>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</si>
  <si>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</si>
  <si>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</si>
  <si>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</si>
  <si>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</si>
  <si>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</si>
  <si>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</si>
  <si>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</si>
  <si>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</si>
  <si>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</si>
  <si>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</si>
  <si>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</si>
  <si>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</si>
  <si>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</si>
  <si>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</si>
  <si>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</si>
  <si>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</si>
  <si>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</si>
  <si>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</si>
  <si>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</si>
  <si>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</si>
  <si>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</si>
  <si>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</si>
  <si>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</si>
  <si>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</si>
  <si>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</si>
  <si>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</si>
  <si>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</si>
  <si>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</si>
  <si>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</si>
  <si>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</si>
  <si>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</si>
  <si>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</si>
  <si>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</si>
  <si>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</si>
  <si>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</si>
  <si>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2022 02</t>
  </si>
  <si>
    <t>4</t>
  </si>
  <si>
    <t>Online PSC</t>
  </si>
  <si>
    <t>https://podminky.urs.cz/item/CS_URS_2022_02/113106121</t>
  </si>
  <si>
    <t>VV</t>
  </si>
  <si>
    <t>stávající chodník</t>
  </si>
  <si>
    <t>7,24+28,62+16,5+4,931+4,9+19,5</t>
  </si>
  <si>
    <t>Součet</t>
  </si>
  <si>
    <t>113107143</t>
  </si>
  <si>
    <t>Odstranění podkladů nebo krytů ručně s přemístěním hmot na skládku na vzdálenost do 3 m nebo s naložením na dopravní prostředek živičných, o tl. vrstvy přes 100 do 150 mm</t>
  </si>
  <si>
    <t>https://podminky.urs.cz/item/CS_URS_2022_02/113107143</t>
  </si>
  <si>
    <t>napojení na stávající vozovku</t>
  </si>
  <si>
    <t>2,852</t>
  </si>
  <si>
    <t>5,501</t>
  </si>
  <si>
    <t>4,947</t>
  </si>
  <si>
    <t>3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</si>
  <si>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</si>
  <si>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</si>
  <si>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CS ÚRS 2022 01</t>
  </si>
  <si>
    <t>6</t>
  </si>
  <si>
    <t>https://podminky.urs.cz/item/CS_URS_2022_01/113107162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</si>
  <si>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</si>
  <si>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</si>
  <si>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8</t>
  </si>
  <si>
    <t>https://podminky.urs.cz/item/CS_URS_2022_01/113107223</t>
  </si>
  <si>
    <t>stávající štěrková komunikace</t>
  </si>
  <si>
    <t>297,2</t>
  </si>
  <si>
    <t>5</t>
  </si>
  <si>
    <t>113201112</t>
  </si>
  <si>
    <t>Vytrhání obrub s vybouráním lože, s přemístěním hmot na skládku na vzdálenost do 3 m nebo s naložením na dopravní prostředek silničních ležatých</t>
  </si>
  <si>
    <t>m</t>
  </si>
  <si>
    <t>10</t>
  </si>
  <si>
    <t>https://podminky.urs.cz/item/CS_URS_2022_02/113201112</t>
  </si>
  <si>
    <t>45+7+5+20</t>
  </si>
  <si>
    <t>121151113</t>
  </si>
  <si>
    <t>Sejmutí ornice strojně při souvislé ploše přes 100 do 500 m2, tl. vrstvy do 200 mm</t>
  </si>
  <si>
    <t>12</t>
  </si>
  <si>
    <t>https://podminky.urs.cz/item/CS_URS_2022_02/121151113</t>
  </si>
  <si>
    <t>stávající travnatý povrchy</t>
  </si>
  <si>
    <t>39+113,2</t>
  </si>
  <si>
    <t>7</t>
  </si>
  <si>
    <t>122251104</t>
  </si>
  <si>
    <t>Odkopávky a prokopávky nezapažené strojně v hornině třídy těžitelnosti I skupiny 3 přes 100 do 500 m3</t>
  </si>
  <si>
    <t>m3</t>
  </si>
  <si>
    <t>14</t>
  </si>
  <si>
    <t>https://podminky.urs.cz/item/CS_URS_2022_02/122251104</t>
  </si>
  <si>
    <t>(39+113,2)*0,25</t>
  </si>
  <si>
    <t>297,2*0,2</t>
  </si>
  <si>
    <t>(7,24+28,62+16,5+4,931+4,9+19,5)*0,2</t>
  </si>
  <si>
    <t>.....</t>
  </si>
  <si>
    <t>úprava/výměna zeminy v aktivní zóně</t>
  </si>
  <si>
    <t>524*0,3</t>
  </si>
  <si>
    <t>132251102</t>
  </si>
  <si>
    <t>Hloubení nezapažených rýh šířky do 800 mm strojně s urovnáním dna do předepsaného profilu a spádu v hornině třídy těžitelnosti I skupiny 3 přes 20 do 50 m3</t>
  </si>
  <si>
    <t>16</t>
  </si>
  <si>
    <t>https://podminky.urs.cz/item/CS_URS_2022_01/132251102</t>
  </si>
  <si>
    <t>drenáž</t>
  </si>
  <si>
    <t>16*0,7*0,45</t>
  </si>
  <si>
    <t>14*0,7*0,45</t>
  </si>
  <si>
    <t>kanalizace</t>
  </si>
  <si>
    <t>(2,75+2,75+2,75+5,8+1+1)*0,6*1</t>
  </si>
  <si>
    <t>vsakovací rýha</t>
  </si>
  <si>
    <t>15,2*1,5*0,6</t>
  </si>
  <si>
    <t>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</si>
  <si>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</si>
  <si>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</si>
  <si>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</t>
  </si>
  <si>
    <t>https://podminky.urs.cz/item/CS_URS_2022_02/162751117</t>
  </si>
  <si>
    <t>152,2*0,2</t>
  </si>
  <si>
    <t>271,028</t>
  </si>
  <si>
    <t>32,76-4,815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</si>
  <si>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</si>
  <si>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</si>
  <si>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</t>
  </si>
  <si>
    <t>https://podminky.urs.cz/item/CS_URS_2022_02/162751119</t>
  </si>
  <si>
    <t>329,413*10</t>
  </si>
  <si>
    <t>11</t>
  </si>
  <si>
    <t>167151111</t>
  </si>
  <si>
    <t>Nakládání, skládání a překládání neulehlého výkopku nebo sypaniny strojně nakládání, množství přes 100 m3, z hornin třídy těžitelnosti I, skupiny 1 až 3</t>
  </si>
  <si>
    <t>22</t>
  </si>
  <si>
    <t>https://podminky.urs.cz/item/CS_URS_2022_02/167151111</t>
  </si>
  <si>
    <t>329,413</t>
  </si>
  <si>
    <t>174111101</t>
  </si>
  <si>
    <t>Zásyp sypaninou z jakékoliv horniny ručně s uložením výkopku ve vrstvách se zhutněním jam, šachet, rýh nebo kolem objektů v těchto vykopávkách</t>
  </si>
  <si>
    <t>24</t>
  </si>
  <si>
    <t>https://podminky.urs.cz/item/CS_URS_2022_02/174111101</t>
  </si>
  <si>
    <t>zemina použita z výkopku</t>
  </si>
  <si>
    <t>(2,75+2,75+2,75+5,8+1+1)*0,6*0,5</t>
  </si>
  <si>
    <t>13</t>
  </si>
  <si>
    <t>M</t>
  </si>
  <si>
    <t>58333674</t>
  </si>
  <si>
    <t>kamenivo těžené hrubé frakce 16/32</t>
  </si>
  <si>
    <t>t</t>
  </si>
  <si>
    <t>26</t>
  </si>
  <si>
    <t>13,68*2</t>
  </si>
  <si>
    <t>171111104</t>
  </si>
  <si>
    <t>Uložení sypanin do násypů ručně s rozprostřením sypaniny ve vrstvách a s hrubým urovnáním zhutněných z hornin nesoudržných sypkých</t>
  </si>
  <si>
    <t>28</t>
  </si>
  <si>
    <t>https://podminky.urs.cz/item/CS_URS_2022_01/171111104</t>
  </si>
  <si>
    <t>DOSYPÁNÍ ŠTĚRKEM DROBNĚJŠÍ ZRNITOSTI</t>
  </si>
  <si>
    <t>(8,6+3,3+6,2)*0,2</t>
  </si>
  <si>
    <t>58337401</t>
  </si>
  <si>
    <t>kamenivo dekorační (kačírek) frakce 8/16</t>
  </si>
  <si>
    <t>30</t>
  </si>
  <si>
    <t>3,62*2</t>
  </si>
  <si>
    <t>171111105</t>
  </si>
  <si>
    <t>Uložení sypanin do násypů ručně s rozprostřením sypaniny ve vrstvách a s hrubým urovnáním zhutněných z hornin nesoudržných kamenitých</t>
  </si>
  <si>
    <t>32</t>
  </si>
  <si>
    <t>https://podminky.urs.cz/item/CS_URS_2022_02/171111105</t>
  </si>
  <si>
    <t>17</t>
  </si>
  <si>
    <t>58343930</t>
  </si>
  <si>
    <t>kamenivo drcené hrubé frakce 16/32</t>
  </si>
  <si>
    <t>34</t>
  </si>
  <si>
    <t>157,2*1,95</t>
  </si>
  <si>
    <t>171152501</t>
  </si>
  <si>
    <t>Zhutnění podloží pod násypy z rostlé horniny třídy těžitelnosti I a II, skupiny 1 až 4 z hornin soudružných a nesoudržných</t>
  </si>
  <si>
    <t>36</t>
  </si>
  <si>
    <t>https://podminky.urs.cz/item/CS_URS_2022_02/171152501</t>
  </si>
  <si>
    <t>hutnění pláně</t>
  </si>
  <si>
    <t>523</t>
  </si>
  <si>
    <t>19</t>
  </si>
  <si>
    <t>171201231</t>
  </si>
  <si>
    <t>Poplatek za uložení stavebního odpadu na recyklační skládce (skládkovné) zeminy a kamení zatříděného do Katalogu odpadů pod kódem 17 05 04</t>
  </si>
  <si>
    <t>38</t>
  </si>
  <si>
    <t>https://podminky.urs.cz/item/CS_URS_2022_02/171201231</t>
  </si>
  <si>
    <t>329,413*1,8</t>
  </si>
  <si>
    <t>171251201</t>
  </si>
  <si>
    <t>Uložení sypaniny na skládky nebo meziskládky bez hutnění s upravením uložené sypaniny do předepsaného tvaru</t>
  </si>
  <si>
    <t>40</t>
  </si>
  <si>
    <t>https://podminky.urs.cz/item/CS_URS_2022_02/171251201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</si>
  <si>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</si>
  <si>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</si>
  <si>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42</t>
  </si>
  <si>
    <t>(2,75+2,75+2,75+5,8+1+1)*0,6*0,4</t>
  </si>
  <si>
    <t>58337308</t>
  </si>
  <si>
    <t>štěrkopísek frakce 0/2</t>
  </si>
  <si>
    <t>44</t>
  </si>
  <si>
    <t>3,852*2</t>
  </si>
  <si>
    <t>23</t>
  </si>
  <si>
    <t>181411131</t>
  </si>
  <si>
    <t>Založení trávníku na půdě předem připravené plochy do 1000 m2 výsevem včetně utažení parkového v rovině nebo na svahu do 1:5</t>
  </si>
  <si>
    <t>46</t>
  </si>
  <si>
    <t>https://podminky.urs.cz/item/CS_URS_2022_02/181411131</t>
  </si>
  <si>
    <t>OHUMUSOVÁNÍ A ZATRAVNĚNÍ</t>
  </si>
  <si>
    <t>6,6+10,6+3,2+4,1</t>
  </si>
  <si>
    <t>00572410</t>
  </si>
  <si>
    <t>osivo směs travní parková</t>
  </si>
  <si>
    <t>kg</t>
  </si>
  <si>
    <t>48</t>
  </si>
  <si>
    <t>24,5*0,02 "Přepočtené koeficientem množství</t>
  </si>
  <si>
    <t>25</t>
  </si>
  <si>
    <t>182303111</t>
  </si>
  <si>
    <t>Doplnění zeminy nebo substrátu na travnatých plochách tloušťky do 50 mm v rovině nebo na svahu do 1:5</t>
  </si>
  <si>
    <t>50</t>
  </si>
  <si>
    <t>https://podminky.urs.cz/item/CS_URS_2022_02/182303111</t>
  </si>
  <si>
    <t>tl.150mm (50mm x 3)</t>
  </si>
  <si>
    <t>24,5*3</t>
  </si>
  <si>
    <t>10364101</t>
  </si>
  <si>
    <t>zemina pro terénní úpravy - ornice</t>
  </si>
  <si>
    <t>52</t>
  </si>
  <si>
    <t>24,5*0,15*1,6</t>
  </si>
  <si>
    <t>Zakládání</t>
  </si>
  <si>
    <t>27</t>
  </si>
  <si>
    <t>212752103</t>
  </si>
  <si>
    <t>Trativody z drenážních trubek pro liniové stavby a komunikace se zřízením štěrkového lože pod trubky a s jejich obsypem v otevřeném výkopu trubka korugovaná sendvičová PE-HD SN 4 celoperforovaná 360° DN 200</t>
  </si>
  <si>
    <t>54</t>
  </si>
  <si>
    <t>https://podminky.urs.cz/item/CS_URS_2022_02/212752103</t>
  </si>
  <si>
    <t>Vodorovné konstrukce</t>
  </si>
  <si>
    <t>451573111</t>
  </si>
  <si>
    <t>Lože pod potrubí, stoky a drobné objekty v otevřeném výkopu z písku a štěrkopísku do 63 mm</t>
  </si>
  <si>
    <t>56</t>
  </si>
  <si>
    <t>https://podminky.urs.cz/item/CS_URS_2022_02/451573111</t>
  </si>
  <si>
    <t>(2,75+2,75+2,75+5,8+1+1)*0,6*0,1</t>
  </si>
  <si>
    <t>Komunikace pozemní</t>
  </si>
  <si>
    <t>29</t>
  </si>
  <si>
    <t>564831011</t>
  </si>
  <si>
    <t>Podklad ze štěrkodrti ŠD s rozprostřením a zhutněním plochy jednotlivě do 100 m2, po zhutnění tl. 100 mm</t>
  </si>
  <si>
    <t>58</t>
  </si>
  <si>
    <t>https://podminky.urs.cz/item/CS_URS_2022_01/564831011</t>
  </si>
  <si>
    <t xml:space="preserve">CHODNÍK NEPOJÍŽDĚNÝ </t>
  </si>
  <si>
    <t>7,3+28,7+0,7+16,2+19,6</t>
  </si>
  <si>
    <t>Doplnění ACO</t>
  </si>
  <si>
    <t>2,9+5,5+5</t>
  </si>
  <si>
    <t>564851011</t>
  </si>
  <si>
    <t>Podklad ze štěrkodrti ŠD s rozprostřením a zhutněním plochy jednotlivě do 100 m2, po zhutnění tl. 150 mm</t>
  </si>
  <si>
    <t>60</t>
  </si>
  <si>
    <t>https://podminky.urs.cz/item/CS_URS_2022_01/564851011</t>
  </si>
  <si>
    <t xml:space="preserve">ODSTAVNÉ STÁNÍ - BETONOVÁ DLAŽBA </t>
  </si>
  <si>
    <t>ŠD 0/32</t>
  </si>
  <si>
    <t>43+23</t>
  </si>
  <si>
    <t>SJEZD/CHODNÍK POJÍŽDENÝ</t>
  </si>
  <si>
    <t>ŠD 0/63</t>
  </si>
  <si>
    <t>10,2+4,9+15+5</t>
  </si>
  <si>
    <t>31</t>
  </si>
  <si>
    <t>564861011</t>
  </si>
  <si>
    <t>Podklad ze štěrkodrti ŠD s rozprostřením a zhutněním plochy jednotlivě do 100 m2, po zhutnění tl. 200 mm</t>
  </si>
  <si>
    <t>62</t>
  </si>
  <si>
    <t>https://podminky.urs.cz/item/CS_URS_2022_02/564861011</t>
  </si>
  <si>
    <t>564952111</t>
  </si>
  <si>
    <t>Podklad z mechanicky zpevněného kameniva MZK (minerální beton) s rozprostřením a s hutněním, po zhutnění tl. 150 mm</t>
  </si>
  <si>
    <t>64</t>
  </si>
  <si>
    <t>https://podminky.urs.cz/item/CS_URS_2022_02/564952111</t>
  </si>
  <si>
    <t>ZPEV. PLOCHY KOMUNIKACE - ASF BETON</t>
  </si>
  <si>
    <t>287</t>
  </si>
  <si>
    <t>33</t>
  </si>
  <si>
    <t>565135111</t>
  </si>
  <si>
    <t>Asfaltový beton vrstva podkladní ACP 16 (obalované kamenivo střednězrnné - OKS) s rozprostřením a zhutněním v pruhu šířky přes 1,5 do 3 m, po zhutnění tl. 50 mm</t>
  </si>
  <si>
    <t>66</t>
  </si>
  <si>
    <t>https://podminky.urs.cz/item/CS_URS_2022_02/565135111</t>
  </si>
  <si>
    <t>565165101</t>
  </si>
  <si>
    <t>Asfaltový beton vrstva podkladní ACP 16 (obalované kamenivo střednězrnné - OKS) s rozprostřením a zhutněním v pruhu šířky do 1,5 m, po zhutnění tl. 80 mm</t>
  </si>
  <si>
    <t>68</t>
  </si>
  <si>
    <t>https://podminky.urs.cz/item/CS_URS_2022_01/565165101</t>
  </si>
  <si>
    <t>35</t>
  </si>
  <si>
    <t>567120112</t>
  </si>
  <si>
    <t>Podklad ze směsi stmelené cementem SC bez dilatačních spár, s rozprostřením a zhutněním SC C 1,5/2,0 (SC II), po zhutnění tl. 130 mm</t>
  </si>
  <si>
    <t>70</t>
  </si>
  <si>
    <t>https://podminky.urs.cz/item/CS_URS_2022_02/567120112</t>
  </si>
  <si>
    <t>573191111</t>
  </si>
  <si>
    <t>Postřik infiltrační kationaktivní emulzí v množství 1,00 kg/m2</t>
  </si>
  <si>
    <t>72</t>
  </si>
  <si>
    <t>https://podminky.urs.cz/item/CS_URS_2022_02/573191111</t>
  </si>
  <si>
    <t>37</t>
  </si>
  <si>
    <t>573211106</t>
  </si>
  <si>
    <t>Postřik spojovací PS bez posypu kamenivem z asfaltu silničního, v množství 0,20 kg/m2</t>
  </si>
  <si>
    <t>74</t>
  </si>
  <si>
    <t>https://podminky.urs.cz/item/CS_URS_2022_01/573211106</t>
  </si>
  <si>
    <t>573231106</t>
  </si>
  <si>
    <t>Postřik spojovací PS bez posypu kamenivem ze silniční emulze, v množství 0,30 kg/m2</t>
  </si>
  <si>
    <t>76</t>
  </si>
  <si>
    <t>https://podminky.urs.cz/item/CS_URS_2022_02/573231106</t>
  </si>
  <si>
    <t>39</t>
  </si>
  <si>
    <t>573231111</t>
  </si>
  <si>
    <t>Postřik spojovací PS bez posypu kamenivem ze silniční emulze, v množství 0,70 kg/m2</t>
  </si>
  <si>
    <t>78</t>
  </si>
  <si>
    <t>https://podminky.urs.cz/item/CS_URS_2022_01/573231111</t>
  </si>
  <si>
    <t>577134131</t>
  </si>
  <si>
    <t>Asfaltový beton vrstva obrusná ACO 11 (ABS) s rozprostřením a se zhutněním z modifikovaného asfaltu v pruhu šířky přes do 1,5 do 3 m, po zhutnění tl. 40 mm</t>
  </si>
  <si>
    <t>80</t>
  </si>
  <si>
    <t>https://podminky.urs.cz/item/CS_URS_2022_02/577134131</t>
  </si>
  <si>
    <t>41</t>
  </si>
  <si>
    <t>577144031</t>
  </si>
  <si>
    <t>Asfaltový beton vrstva obrusná ACO 11 (ABS) s rozprostřením a se zhutněním z modifikovaného asfaltu v pruhu šířky do 1,5 m, po zhutnění tl. 50 mm</t>
  </si>
  <si>
    <t>82</t>
  </si>
  <si>
    <t>https://podminky.urs.cz/item/CS_URS_2022_01/577144031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</si>
  <si>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</si>
  <si>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</si>
  <si>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84</t>
  </si>
  <si>
    <t>https://podminky.urs.cz/item/CS_URS_2022_01/596211110</t>
  </si>
  <si>
    <t>43</t>
  </si>
  <si>
    <t>59245018</t>
  </si>
  <si>
    <t>dlažba tvar obdélník betonová 200x100x60mm přírodní</t>
  </si>
  <si>
    <t>86</t>
  </si>
  <si>
    <t>59245006</t>
  </si>
  <si>
    <t>dlažba tvar obdélník betonová pro nevidomé 200x100x60mm barevná</t>
  </si>
  <si>
    <t>88</t>
  </si>
  <si>
    <t>45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</si>
  <si>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</si>
  <si>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</si>
  <si>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90</t>
  </si>
  <si>
    <t>https://podminky.urs.cz/item/CS_URS_2022_02/596212210</t>
  </si>
  <si>
    <t>59245020</t>
  </si>
  <si>
    <t>dlažba tvar obdélník betonová 200x100x80mm přírodní</t>
  </si>
  <si>
    <t>92</t>
  </si>
  <si>
    <t>47</t>
  </si>
  <si>
    <t>59245226</t>
  </si>
  <si>
    <t>dlažba tvar obdélník betonová pro nevidomé 200x100x80mm barevná</t>
  </si>
  <si>
    <t>94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</si>
  <si>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</si>
  <si>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</si>
  <si>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96</t>
  </si>
  <si>
    <t>https://podminky.urs.cz/item/CS_URS_2022_02/596412210</t>
  </si>
  <si>
    <t>49</t>
  </si>
  <si>
    <t>59245035</t>
  </si>
  <si>
    <t>dlažba plošná betonová vegetační 200x200x80mm přírodní</t>
  </si>
  <si>
    <t>98</t>
  </si>
  <si>
    <t>66*1,03 "Přepočtené koeficientem množství</t>
  </si>
  <si>
    <t>Trubní vedení</t>
  </si>
  <si>
    <t>871315221</t>
  </si>
  <si>
    <t>Kanalizační potrubí z tvrdého PVC v otevřeném výkopu ve sklonu do 20 %, hladkého plnostěnného jednovrstvého, tuhost třídy SN 8 DN 160</t>
  </si>
  <si>
    <t>100</t>
  </si>
  <si>
    <t>https://podminky.urs.cz/item/CS_URS_2022_02/871315221</t>
  </si>
  <si>
    <t>2,75+2,75+2,75+5,8+1+1</t>
  </si>
  <si>
    <t>51</t>
  </si>
  <si>
    <t>895941111</t>
  </si>
  <si>
    <t>Zřízení vpusti kanalizační uliční z betonových dílců typ UV-50 normální</t>
  </si>
  <si>
    <t>kus</t>
  </si>
  <si>
    <t>102</t>
  </si>
  <si>
    <t>nová uliční vpusť</t>
  </si>
  <si>
    <t>přesun stávající vpusti</t>
  </si>
  <si>
    <t>59223852</t>
  </si>
  <si>
    <t>dno pro uliční vpusť s kalovou prohlubní betonové 450x300x50mm</t>
  </si>
  <si>
    <t>104</t>
  </si>
  <si>
    <t>53</t>
  </si>
  <si>
    <t>59223854</t>
  </si>
  <si>
    <t>skruž pro uliční vpusť s výtokovým otvorem PVC betonová 450x350x50mm</t>
  </si>
  <si>
    <t>106</t>
  </si>
  <si>
    <t>59223856</t>
  </si>
  <si>
    <t>skruž pro uliční vpusť horní betonová 450x195x50mm</t>
  </si>
  <si>
    <t>108</t>
  </si>
  <si>
    <t>55</t>
  </si>
  <si>
    <t>59223860</t>
  </si>
  <si>
    <t>skruž pro uliční vpusť středová betonová 450x195x50mm</t>
  </si>
  <si>
    <t>110</t>
  </si>
  <si>
    <t>59223874</t>
  </si>
  <si>
    <t>koš vysoký pro uliční vpusti žárově Pz plech pro rám 500/300mm</t>
  </si>
  <si>
    <t>112</t>
  </si>
  <si>
    <t>57</t>
  </si>
  <si>
    <t>55242320</t>
  </si>
  <si>
    <t>mříž vtoková litinová plochá 500x500mm</t>
  </si>
  <si>
    <t>114</t>
  </si>
  <si>
    <t>899331111X</t>
  </si>
  <si>
    <t>Výšková úprava uličního vstupu nebo vpusti do 200 mm</t>
  </si>
  <si>
    <t>116</t>
  </si>
  <si>
    <t>hydrant</t>
  </si>
  <si>
    <t xml:space="preserve">poklop kanalizační šachty </t>
  </si>
  <si>
    <t>59</t>
  </si>
  <si>
    <t>899722112</t>
  </si>
  <si>
    <t>Krytí potrubí z plastů výstražnou fólií z PVC šířky 25 cm</t>
  </si>
  <si>
    <t>118</t>
  </si>
  <si>
    <t>R0411811</t>
  </si>
  <si>
    <t>Bourání vpustí velikosti z prefabrikovaných skruží</t>
  </si>
  <si>
    <t>120</t>
  </si>
  <si>
    <t>Stávající uliční vpust</t>
  </si>
  <si>
    <t>Ostatní konstrukce a práce, bourání</t>
  </si>
  <si>
    <t>61</t>
  </si>
  <si>
    <t>915211111</t>
  </si>
  <si>
    <t>Vodorovné dopravní značení stříkaným plastem dělící čára šířky 125 mm souvislá bílá základní</t>
  </si>
  <si>
    <t>122</t>
  </si>
  <si>
    <t>https://podminky.urs.cz/item/CS_URS_2022_02/915211111</t>
  </si>
  <si>
    <t>2+2+2+2+2+2,5+2,5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</si>
  <si>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</si>
  <si>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</si>
  <si>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124</t>
  </si>
  <si>
    <t>https://podminky.urs.cz/item/CS_URS_2022_01/916131213</t>
  </si>
  <si>
    <t>BO 15/25</t>
  </si>
  <si>
    <t>99+33-17-33,1</t>
  </si>
  <si>
    <t>BO 15/15-25</t>
  </si>
  <si>
    <t>BO 15/15</t>
  </si>
  <si>
    <t>4,4+3+3+2+13+4,5+3,2</t>
  </si>
  <si>
    <t>BO 10/25</t>
  </si>
  <si>
    <t>2,84+23,1+2,3+2,3+1,7+1,2+13,2+2,6+2,56</t>
  </si>
  <si>
    <t>63</t>
  </si>
  <si>
    <t>59217031</t>
  </si>
  <si>
    <t>obrubník betonový silniční 1000x150x250mm</t>
  </si>
  <si>
    <t>126</t>
  </si>
  <si>
    <t>81,9*1,04 "Přepočtené koeficientem množství</t>
  </si>
  <si>
    <t>59217029</t>
  </si>
  <si>
    <t>obrubník betonový silniční nájezdový 1000x150x150mm</t>
  </si>
  <si>
    <t>128</t>
  </si>
  <si>
    <t>33,1*1,04 "Přepočtené koeficientem množství</t>
  </si>
  <si>
    <t>65</t>
  </si>
  <si>
    <t>59217033</t>
  </si>
  <si>
    <t>obrubník betonový silniční 1000x100x300mm</t>
  </si>
  <si>
    <t>130</t>
  </si>
  <si>
    <t>51,8*1,04 "Přepočtené koeficientem množství</t>
  </si>
  <si>
    <t>59217030</t>
  </si>
  <si>
    <t>obrubník betonový silniční přechodový 1000x150x150-250mm</t>
  </si>
  <si>
    <t>132</t>
  </si>
  <si>
    <t>17*1,04 "Přepočtené koeficientem množství</t>
  </si>
  <si>
    <t>67</t>
  </si>
  <si>
    <t>919121122</t>
  </si>
  <si>
    <t>Utěsnění dilatačních spár zálivkou za studena v cementobetonovém nebo živičném krytu včetně adhezního nátěru s těsnicím profilem pod zálivkou, pro komůrky šířky 15 mm, hloubky 30 mm</t>
  </si>
  <si>
    <t>134</t>
  </si>
  <si>
    <t>https://podminky.urs.cz/item/CS_URS_2022_01/919121122</t>
  </si>
  <si>
    <t>115,7</t>
  </si>
  <si>
    <t>33,6</t>
  </si>
  <si>
    <t>919726122</t>
  </si>
  <si>
    <t>Geotextilie netkaná pro ochranu, separaci nebo filtraci měrná hmotnost přes 200 do 300 g/m2</t>
  </si>
  <si>
    <t>136</t>
  </si>
  <si>
    <t>https://podminky.urs.cz/item/CS_URS_2022_02/919726122</t>
  </si>
  <si>
    <t>16*(0,7+0,7+0,5+0,4)</t>
  </si>
  <si>
    <t>14*(0,7+0,7+0,5+0,4)</t>
  </si>
  <si>
    <t>15,2*(1,5+1,5+0,6+0,6)</t>
  </si>
  <si>
    <t>69</t>
  </si>
  <si>
    <t>919726123</t>
  </si>
  <si>
    <t>Geotextilie netkaná pro ochranu, separaci nebo filtraci měrná hmotnost přes 300 do 500 g/m2</t>
  </si>
  <si>
    <t>138</t>
  </si>
  <si>
    <t>https://podminky.urs.cz/item/CS_URS_2022_01/919726123</t>
  </si>
  <si>
    <t>sorpční textilie 500g/m2</t>
  </si>
  <si>
    <t>10*52,3</t>
  </si>
  <si>
    <t>919735113</t>
  </si>
  <si>
    <t>Řezání stávajícího živičného krytu nebo podkladu hloubky přes 100 do 150 mm</t>
  </si>
  <si>
    <t>140</t>
  </si>
  <si>
    <t>https://podminky.urs.cz/item/CS_URS_2022_01/919735113</t>
  </si>
  <si>
    <t xml:space="preserve">napoojení na stávající bozovku </t>
  </si>
  <si>
    <t>19,5</t>
  </si>
  <si>
    <t>71</t>
  </si>
  <si>
    <t>R138489</t>
  </si>
  <si>
    <t>M+D uložení stávajícícho sdělovacího kabelu do dělené chráničky HDPE DN 110mm</t>
  </si>
  <si>
    <t>142</t>
  </si>
  <si>
    <t>5,75+6,75+3+6</t>
  </si>
  <si>
    <t>R343545</t>
  </si>
  <si>
    <t>Ochrana stávající studny dle platných předpisů</t>
  </si>
  <si>
    <t>kpl</t>
  </si>
  <si>
    <t>144</t>
  </si>
  <si>
    <t>997</t>
  </si>
  <si>
    <t>Přesun sutě</t>
  </si>
  <si>
    <t>73</t>
  </si>
  <si>
    <t>997221571</t>
  </si>
  <si>
    <t>Vodorovná doprava vybouraných hmot bez naložení, ale se složením a s hrubým urovnáním na vzdálenost do 1 km</t>
  </si>
  <si>
    <t>146</t>
  </si>
  <si>
    <t>https://podminky.urs.cz/item/CS_URS_2022_02/997221571</t>
  </si>
  <si>
    <t>997221579</t>
  </si>
  <si>
    <t>Vodorovná doprava vybouraných hmot bez naložení, ale se složením a s hrubým urovnáním na vzdálenost Příplatek k ceně za každý další i započatý 1 km přes 1 km</t>
  </si>
  <si>
    <t>148</t>
  </si>
  <si>
    <t>https://podminky.urs.cz/item/CS_URS_2022_02/997221579</t>
  </si>
  <si>
    <t>205,662*19</t>
  </si>
  <si>
    <t>75</t>
  </si>
  <si>
    <t>997221612</t>
  </si>
  <si>
    <t>Nakládání na dopravní prostředky pro vodorovnou dopravu vybouraných hmot</t>
  </si>
  <si>
    <t>150</t>
  </si>
  <si>
    <t>https://podminky.urs.cz/item/CS_URS_2022_02/997221612</t>
  </si>
  <si>
    <t>205,662</t>
  </si>
  <si>
    <t>997221861</t>
  </si>
  <si>
    <t>Poplatek za uložení stavebního odpadu na recyklační skládce (skládkovné) z prostého betonu zatříděného do Katalogu odpadů pod kódem 17 01 01</t>
  </si>
  <si>
    <t>152</t>
  </si>
  <si>
    <t>https://podminky.urs.cz/item/CS_URS_2022_01/997221861</t>
  </si>
  <si>
    <t>20,831</t>
  </si>
  <si>
    <t>22,33</t>
  </si>
  <si>
    <t>3,84</t>
  </si>
  <si>
    <t>77</t>
  </si>
  <si>
    <t>997221873</t>
  </si>
  <si>
    <t>154</t>
  </si>
  <si>
    <t>https://podminky.urs.cz/item/CS_URS_2022_01/997221873</t>
  </si>
  <si>
    <t>23,69</t>
  </si>
  <si>
    <t>130,768</t>
  </si>
  <si>
    <t>997221875</t>
  </si>
  <si>
    <t>Poplatek za uložení stavebního odpadu na recyklační skládce (skládkovné) asfaltového bez obsahu dehtu zatříděného do Katalogu odpadů pod kódem 17 03 02</t>
  </si>
  <si>
    <t>156</t>
  </si>
  <si>
    <t>https://podminky.urs.cz/item/CS_URS_2022_02/997221875</t>
  </si>
  <si>
    <t>4,203</t>
  </si>
  <si>
    <t>998</t>
  </si>
  <si>
    <t>Přesun hmot</t>
  </si>
  <si>
    <t>79</t>
  </si>
  <si>
    <t>998223011</t>
  </si>
  <si>
    <t>Přesun hmot pro pozemní komunikace s krytem dlážděným dopravní vzdálenost do 200 m jakékoliv délky objektu</t>
  </si>
  <si>
    <t>158</t>
  </si>
  <si>
    <t>https://podminky.urs.cz/item/CS_URS_2022_01/998223011</t>
  </si>
  <si>
    <t>PSV</t>
  </si>
  <si>
    <t>Práce a dodávky PSV</t>
  </si>
  <si>
    <t>711</t>
  </si>
  <si>
    <t>Izolace proti vodě, vlhkosti a plynům</t>
  </si>
  <si>
    <t>711161215</t>
  </si>
  <si>
    <t>Izolace proti zemní vlhkosti a beztlakové vodě nopovými fóliemi na ploše svislé S vrstva ochranná, odvětrávací a drenážní výška nopku 20,0 mm, tl. fólie do 1,0 mm</t>
  </si>
  <si>
    <t>160</t>
  </si>
  <si>
    <t>https://podminky.urs.cz/item/CS_URS_2022_02/711161215</t>
  </si>
  <si>
    <t>0,6*53,8</t>
  </si>
  <si>
    <t>0,6*54,5</t>
  </si>
  <si>
    <t>81</t>
  </si>
  <si>
    <t>998711101</t>
  </si>
  <si>
    <t>Přesun hmot pro izolace proti vodě, vlhkosti a plynům stanovený z hmotnosti přesunovaného materiálu vodorovná dopravní vzdálenost do 50 m v objektech výšky do 6 m</t>
  </si>
  <si>
    <t>162</t>
  </si>
  <si>
    <t>https://podminky.urs.cz/item/CS_URS_2022_02/998711101</t>
  </si>
  <si>
    <t>HZS</t>
  </si>
  <si>
    <t>Hodinové zúčtovací sazby</t>
  </si>
  <si>
    <t>HZS1292</t>
  </si>
  <si>
    <t>Hodinové zúčtovací sazby profesí HSV zemní a pomocné práce stavební dělník</t>
  </si>
  <si>
    <t>hod</t>
  </si>
  <si>
    <t>262144</t>
  </si>
  <si>
    <t>164</t>
  </si>
  <si>
    <t>https://podminky.urs.cz/item/CS_URS_2022_01/HZS1292</t>
  </si>
  <si>
    <t>VRN</t>
  </si>
  <si>
    <t>Vedlejší rozpočtové náklady</t>
  </si>
  <si>
    <t>VRN1</t>
  </si>
  <si>
    <t>Průzkumné, geodetické a projektové práce</t>
  </si>
  <si>
    <t>83</t>
  </si>
  <si>
    <t>012103000</t>
  </si>
  <si>
    <t>Geodetické práce před výstavbou</t>
  </si>
  <si>
    <t>nh</t>
  </si>
  <si>
    <t>166</t>
  </si>
  <si>
    <t>HZS Geodet</t>
  </si>
  <si>
    <t>012203000</t>
  </si>
  <si>
    <t>Geodetické práce při provádění stavby</t>
  </si>
  <si>
    <t>168</t>
  </si>
  <si>
    <t>85</t>
  </si>
  <si>
    <t>012303000</t>
  </si>
  <si>
    <t>Geodetické práce po výstavbě - 3x paré DSPS</t>
  </si>
  <si>
    <t>170</t>
  </si>
  <si>
    <t>013254000</t>
  </si>
  <si>
    <t>Dokumentace skutečného provedení stavby - 3x paré</t>
  </si>
  <si>
    <t>172</t>
  </si>
  <si>
    <t>HZS technik odborný</t>
  </si>
  <si>
    <t>VRN3</t>
  </si>
  <si>
    <t>Zařízení staveniště</t>
  </si>
  <si>
    <t>87</t>
  </si>
  <si>
    <t>032903000</t>
  </si>
  <si>
    <t>Náklady na provoz a údržbu vybavení staveniště</t>
  </si>
  <si>
    <t>174</t>
  </si>
  <si>
    <t>034103000</t>
  </si>
  <si>
    <t>Oplocení staveniště</t>
  </si>
  <si>
    <t>souhrn</t>
  </si>
  <si>
    <t>176</t>
  </si>
  <si>
    <t>89</t>
  </si>
  <si>
    <t>034303000</t>
  </si>
  <si>
    <t>Dopravní značení na staveništi</t>
  </si>
  <si>
    <t>178</t>
  </si>
  <si>
    <t>ocenit DIO, včetně nákladů na následné rozmístění značek</t>
  </si>
  <si>
    <t>034503000</t>
  </si>
  <si>
    <t>Informační tabule na staveništi</t>
  </si>
  <si>
    <t>180</t>
  </si>
  <si>
    <t>VRN4</t>
  </si>
  <si>
    <t>Inženýrská činnost</t>
  </si>
  <si>
    <t>91</t>
  </si>
  <si>
    <t>043134000</t>
  </si>
  <si>
    <t>Zkoušky zatěžovací</t>
  </si>
  <si>
    <t>182</t>
  </si>
  <si>
    <t>SO 02 - Komunikace - Ulice Spojovací</t>
  </si>
  <si>
    <t>111211101</t>
  </si>
  <si>
    <t>Odstranění křovin a stromů s odstraněním kořenů ručně průměru kmene do 100 mm jakékoliv plochy v rovině nebo ve svahu o sklonu do 1:5</t>
  </si>
  <si>
    <t>https://podminky.urs.cz/item/CS_URS_2022_02/111211101</t>
  </si>
  <si>
    <t>5,8+12,7+15,1+19,6</t>
  </si>
  <si>
    <t>112101102</t>
  </si>
  <si>
    <t>Odstranění stromů s odřezáním kmene a s odvětvením listnatých, průměru kmene přes 300 do 500 mm</t>
  </si>
  <si>
    <t>https://podminky.urs.cz/item/CS_URS_2022_02/112101102</t>
  </si>
  <si>
    <t>112251102</t>
  </si>
  <si>
    <t>Odstranění pařezů strojně s jejich vykopáním nebo vytrháním průměru přes 300 do 500 mm</t>
  </si>
  <si>
    <t>https://podminky.urs.cz/item/CS_URS_2022_02/112251102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</si>
  <si>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</si>
  <si>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</si>
  <si>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https://podminky.urs.cz/item/CS_URS_2022_02/113106123</t>
  </si>
  <si>
    <t>stávající dlažba</t>
  </si>
  <si>
    <t>113107131</t>
  </si>
  <si>
    <t>Odstranění podkladů nebo krytů ručně s přemístěním hmot na skládku na vzdálenost do 3 m nebo s naložením na dopravní prostředek z betonu prostého, o tl. vrstvy přes 100 do 150 mm</t>
  </si>
  <si>
    <t>https://podminky.urs.cz/item/CS_URS_2022_02/113107131</t>
  </si>
  <si>
    <t>stávající betonová plocha</t>
  </si>
  <si>
    <t>2,2</t>
  </si>
  <si>
    <t>2+4,1+6,5+6,6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</si>
  <si>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</si>
  <si>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</si>
  <si>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https://podminky.urs.cz/item/CS_URS_2022_02/113107163</t>
  </si>
  <si>
    <t>155</t>
  </si>
  <si>
    <t>188,7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</si>
  <si>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</si>
  <si>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</si>
  <si>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https://podminky.urs.cz/item/CS_URS_2022_02/113107322</t>
  </si>
  <si>
    <t>7,9+30,2+5+5+8</t>
  </si>
  <si>
    <t>102+77+78</t>
  </si>
  <si>
    <t>210+82,8</t>
  </si>
  <si>
    <t>549,8*0,25</t>
  </si>
  <si>
    <t>(188,7+155)*0,2</t>
  </si>
  <si>
    <t>41*0,2</t>
  </si>
  <si>
    <t>538*0,3</t>
  </si>
  <si>
    <t>412*0,3</t>
  </si>
  <si>
    <t>https://podminky.urs.cz/item/CS_URS_2022_02/132251102</t>
  </si>
  <si>
    <t>53,7*0,7*0,45</t>
  </si>
  <si>
    <t>45,6*0,7*0,45</t>
  </si>
  <si>
    <t>9,1*1,5*0,6</t>
  </si>
  <si>
    <t xml:space="preserve">kanalizace </t>
  </si>
  <si>
    <t>(1+2,8+3,3+2,1+3,6)*0,8*0,6</t>
  </si>
  <si>
    <t>549,8*0,2</t>
  </si>
  <si>
    <t>499,39</t>
  </si>
  <si>
    <t>45,614-3,84</t>
  </si>
  <si>
    <t>651,124*10</t>
  </si>
  <si>
    <t>651,124</t>
  </si>
  <si>
    <t>13,1*0,2</t>
  </si>
  <si>
    <t>2,62*2</t>
  </si>
  <si>
    <t>285*1,95</t>
  </si>
  <si>
    <t>412</t>
  </si>
  <si>
    <t>538</t>
  </si>
  <si>
    <t>651,124*1,8</t>
  </si>
  <si>
    <t>(1+2,8+3,3+2,1+3,6)*0,6*0,5</t>
  </si>
  <si>
    <t>8,19*2</t>
  </si>
  <si>
    <t>(1+2,8+3,3+2,1+3,6)*0,6*0,4</t>
  </si>
  <si>
    <t>3,072*2</t>
  </si>
  <si>
    <t>12,8+8+5,7+43,8+40,2+17,2+11,9+33,1</t>
  </si>
  <si>
    <t>172,7*0,02 "Přepočtené koeficientem množství</t>
  </si>
  <si>
    <t>172,7*3</t>
  </si>
  <si>
    <t>172,7*0,15*1,6</t>
  </si>
  <si>
    <t>53,7</t>
  </si>
  <si>
    <t>45,6</t>
  </si>
  <si>
    <t>(1+2,8+3,3+2,1+3,6)*0,6*0,1</t>
  </si>
  <si>
    <t>https://podminky.urs.cz/item/CS_URS_2022_02/564851011</t>
  </si>
  <si>
    <t>SJEZD / CHODNÍK POJÍŽDĚNÝ</t>
  </si>
  <si>
    <t>10+3,8+5,3+22+7+4,9+4,9</t>
  </si>
  <si>
    <t>CHODNÍK NEPOJÍŽDĚNÝ</t>
  </si>
  <si>
    <t>2,7+30,1+9,3+11+21,6</t>
  </si>
  <si>
    <t>69,2</t>
  </si>
  <si>
    <t>301,5</t>
  </si>
  <si>
    <t>216,8</t>
  </si>
  <si>
    <t>596412211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</si>
  <si>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</si>
  <si>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https://podminky.urs.cz/item/CS_URS_2022_02/596412211</t>
  </si>
  <si>
    <t>69,2*1,03 "Přepočtené koeficientem množství</t>
  </si>
  <si>
    <t>1+2,8+3,3+2,1+3,6</t>
  </si>
  <si>
    <t>1,9*6</t>
  </si>
  <si>
    <t>98-7+59,5+54,4-8-29,08</t>
  </si>
  <si>
    <t>7+8</t>
  </si>
  <si>
    <t>2,85+2,85+2,9+3,11+1,4+1,4+1,4+1,35+1,35+1,35+2,4+2,3+3,53+41,8</t>
  </si>
  <si>
    <t>3+3+4,28+3+4,5+7,5+3,8</t>
  </si>
  <si>
    <t>19,05+4+4+4</t>
  </si>
  <si>
    <t>120,9</t>
  </si>
  <si>
    <t>103,7</t>
  </si>
  <si>
    <t>(53,7+45,6)*(0,7+0,7+0,5+0,4)</t>
  </si>
  <si>
    <t>9,1*(1,5+1,5+0,6+0,6)</t>
  </si>
  <si>
    <t>412+538</t>
  </si>
  <si>
    <t>6,01+6,34+6,7</t>
  </si>
  <si>
    <t>935113111</t>
  </si>
  <si>
    <t>Osazení odvodňovacího žlabu s krycím roštem polymerbetonového šířky do 200 mm</t>
  </si>
  <si>
    <t>https://podminky.urs.cz/item/CS_URS_2022_02/935113111</t>
  </si>
  <si>
    <t>vyustění okapového svodu na komunikaci</t>
  </si>
  <si>
    <t>1,8*6</t>
  </si>
  <si>
    <t>nový liniový odvodňovací žlab</t>
  </si>
  <si>
    <t>41,5</t>
  </si>
  <si>
    <t>59227006</t>
  </si>
  <si>
    <t>žlab odvodňovací z polymerbetonu se spádem dna 0,5% 130x155/160mm</t>
  </si>
  <si>
    <t>59227012</t>
  </si>
  <si>
    <t>rošt můstkový A15 Pz průřez vtoku 280cm2/m</t>
  </si>
  <si>
    <t>59227027</t>
  </si>
  <si>
    <t>čelo plné na začátek a konec odvodňovacího žlabu polymerbeton š 100mm</t>
  </si>
  <si>
    <t>29,8</t>
  </si>
  <si>
    <t>R343548</t>
  </si>
  <si>
    <t>Ochrana stávajícího stromu dle platných předpisů</t>
  </si>
  <si>
    <t>197,467*19</t>
  </si>
  <si>
    <t>197,467</t>
  </si>
  <si>
    <t>10,66</t>
  </si>
  <si>
    <t>0,715</t>
  </si>
  <si>
    <t>16,269</t>
  </si>
  <si>
    <t>151,228</t>
  </si>
  <si>
    <t>12,528</t>
  </si>
  <si>
    <t>6,067</t>
  </si>
  <si>
    <t>0,6*46,8</t>
  </si>
  <si>
    <t>0,6*46,5</t>
  </si>
  <si>
    <t>0,6*56,7</t>
  </si>
  <si>
    <t>0,6*54,4</t>
  </si>
  <si>
    <t>184</t>
  </si>
  <si>
    <t>93</t>
  </si>
  <si>
    <t>186</t>
  </si>
  <si>
    <t>188</t>
  </si>
  <si>
    <t>95</t>
  </si>
  <si>
    <t>190</t>
  </si>
  <si>
    <t>192</t>
  </si>
  <si>
    <t>97</t>
  </si>
  <si>
    <t>194</t>
  </si>
  <si>
    <t>SO 03 - Komunikace - Ulice U Skály</t>
  </si>
  <si>
    <t>3,5</t>
  </si>
  <si>
    <t>stávající zámková dlažba</t>
  </si>
  <si>
    <t>15,1+5</t>
  </si>
  <si>
    <t>9,5</t>
  </si>
  <si>
    <t>5,2+4,6</t>
  </si>
  <si>
    <t>228</t>
  </si>
  <si>
    <t>8,71+10+5+10</t>
  </si>
  <si>
    <t>131,5</t>
  </si>
  <si>
    <t>131,5*0,25</t>
  </si>
  <si>
    <t>228*0,2</t>
  </si>
  <si>
    <t>20,1*0,2</t>
  </si>
  <si>
    <t>389*0,3</t>
  </si>
  <si>
    <t>131213701</t>
  </si>
  <si>
    <t>Hloubení nezapažených jam ručně s urovnáním dna do předepsaného profilu a spádu v hornině třídy těžitelnosti I skupiny 3 soudržných</t>
  </si>
  <si>
    <t>https://podminky.urs.cz/item/CS_URS_2022_02/131213701</t>
  </si>
  <si>
    <t>základ pro značku</t>
  </si>
  <si>
    <t>0,5*0,5*0,7*2</t>
  </si>
  <si>
    <t>73,9*0,7*0,45</t>
  </si>
  <si>
    <t>4*0,8*0,6</t>
  </si>
  <si>
    <t>131,5*0,2</t>
  </si>
  <si>
    <t>199,195</t>
  </si>
  <si>
    <t>0,35</t>
  </si>
  <si>
    <t>25,199</t>
  </si>
  <si>
    <t>251,044*10</t>
  </si>
  <si>
    <t>251,044</t>
  </si>
  <si>
    <t>(1+0,5)*0,2</t>
  </si>
  <si>
    <t>0,3*2</t>
  </si>
  <si>
    <t>116,7*1,95</t>
  </si>
  <si>
    <t>389</t>
  </si>
  <si>
    <t>251,044*1,8</t>
  </si>
  <si>
    <t>(4)*0,6*0,5</t>
  </si>
  <si>
    <t>4*0,6*0,4</t>
  </si>
  <si>
    <t>0,96*2</t>
  </si>
  <si>
    <t>35,2+15,9</t>
  </si>
  <si>
    <t>51,1*0,02 "Přepočtené koeficientem množství</t>
  </si>
  <si>
    <t>51,1*3</t>
  </si>
  <si>
    <t>51,1*0,15*1,6</t>
  </si>
  <si>
    <t>73,9</t>
  </si>
  <si>
    <t>4*0,6*0,1</t>
  </si>
  <si>
    <t>564851013</t>
  </si>
  <si>
    <t>Podklad ze štěrkodrti ŠD s rozprostřením a zhutněním plochy jednotlivě do 100 m2, po zhutnění tl. 170 mm</t>
  </si>
  <si>
    <t>https://podminky.urs.cz/item/CS_URS_2022_02/564851013</t>
  </si>
  <si>
    <t>SJEZD</t>
  </si>
  <si>
    <t>3,8+2,7+9,8+1,1+2,3</t>
  </si>
  <si>
    <t>oSTATNÍ ZPEVNĚNÉ PLOCHY</t>
  </si>
  <si>
    <t>9,9+38,7+1,6+5,5+6,11+0,8</t>
  </si>
  <si>
    <t>564851111</t>
  </si>
  <si>
    <t>Podklad ze štěrkodrti ŠD s rozprostřením a zhutněním plochy přes 100 m2, po zhutnění tl. 150 mm</t>
  </si>
  <si>
    <t>https://podminky.urs.cz/item/CS_URS_2022_02/564851111</t>
  </si>
  <si>
    <t>KOMUNIKACE</t>
  </si>
  <si>
    <t>227</t>
  </si>
  <si>
    <t>PŘEDLÁŽDĚNÍ CHODNÍKU</t>
  </si>
  <si>
    <t>3,3</t>
  </si>
  <si>
    <t>564861111</t>
  </si>
  <si>
    <t>Podklad ze štěrkodrti ŠD s rozprostřením a zhutněním plochy přes 100 m2, po zhutnění tl. 200 mm</t>
  </si>
  <si>
    <t>https://podminky.urs.cz/item/CS_URS_2022_02/564861111</t>
  </si>
  <si>
    <t>59245008</t>
  </si>
  <si>
    <t>dlažba tvar obdélník betonová 200x100x60mm barevná</t>
  </si>
  <si>
    <t>59245005</t>
  </si>
  <si>
    <t>dlažba tvar obdélník betonová 200x100x80mm barevná</t>
  </si>
  <si>
    <t>19,7*1,03 "Přepočtené koeficientem množství</t>
  </si>
  <si>
    <t>596212212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</si>
  <si>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100 do 300 m2</t>
  </si>
  <si>
    <t>https://podminky.urs.cz/item/CS_URS_2022_02/596212212</t>
  </si>
  <si>
    <t>227*1,02 "Přepočtené koeficientem množství</t>
  </si>
  <si>
    <t>uliční vpusť</t>
  </si>
  <si>
    <t>914111111</t>
  </si>
  <si>
    <t>Montáž svislé dopravní značky základní velikosti do 1 m2 objímkami na sloupky nebo konzoly</t>
  </si>
  <si>
    <t>https://podminky.urs.cz/item/CS_URS_2022_01/914111111</t>
  </si>
  <si>
    <t>40445623</t>
  </si>
  <si>
    <t>informativní značky provozní IP1-IP3, IP4b-IP7, IP10a, b 750x750mm retroreflexní</t>
  </si>
  <si>
    <t>40445620X</t>
  </si>
  <si>
    <t>zákazové, příkazové dopravní značky B1-B34, C1-15 700mm retroreflexivní</t>
  </si>
  <si>
    <t>914511111</t>
  </si>
  <si>
    <t>Montáž sloupku dopravních značek délky do 3,5 m do betonového základu</t>
  </si>
  <si>
    <t>https://podminky.urs.cz/item/CS_URS_2022_01/914511111</t>
  </si>
  <si>
    <t>40445230</t>
  </si>
  <si>
    <t>sloupek pro dopravní značku Zn D 70mm v 3,5m</t>
  </si>
  <si>
    <t>8,71+3+13,2+8,4+9,2+7+18,1</t>
  </si>
  <si>
    <t>0,7+1,6+52,5+1+0,6+0,6+3+1,6+3+51,3+1+1,7</t>
  </si>
  <si>
    <t>67,61*1,04 "Přepočtené koeficientem množství</t>
  </si>
  <si>
    <t>118,6*1,04 "Přepočtené koeficientem množství</t>
  </si>
  <si>
    <t>2*1,04 "Přepočtené koeficientem množství</t>
  </si>
  <si>
    <t>10,2+10,7</t>
  </si>
  <si>
    <t>73,9*(0,7+0,7+0,5+0,4)</t>
  </si>
  <si>
    <t>6,4</t>
  </si>
  <si>
    <t>935114111</t>
  </si>
  <si>
    <t>Štěrbinový odvodňovací betonový žlab se základem z betonu prostého a s obetonováním rozměru 220x260 mm (mikroštěrbinový) bez vnitřního spádu</t>
  </si>
  <si>
    <t>https://podminky.urs.cz/item/CS_URS_2022_02/935114111</t>
  </si>
  <si>
    <t>8+15+15+16+6+8</t>
  </si>
  <si>
    <t>132,01*19</t>
  </si>
  <si>
    <t>132,01</t>
  </si>
  <si>
    <t>5,226</t>
  </si>
  <si>
    <t>3,088</t>
  </si>
  <si>
    <t>9,776</t>
  </si>
  <si>
    <t>1,92</t>
  </si>
  <si>
    <t>100,32</t>
  </si>
  <si>
    <t>8,584</t>
  </si>
  <si>
    <t>3,097</t>
  </si>
  <si>
    <t>0,6*77,5</t>
  </si>
  <si>
    <t>0,6*74,7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</si>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</sst>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6121" TargetMode="External" /><Relationship Id="rId2" Type="http://schemas.openxmlformats.org/officeDocument/2006/relationships/hyperlink" Target="https://podminky.urs.cz/item/CS_URS_2022_02/113107143" TargetMode="External" /><Relationship Id="rId3" Type="http://schemas.openxmlformats.org/officeDocument/2006/relationships/hyperlink" Target="https://podminky.urs.cz/item/CS_URS_2022_01/113107162" TargetMode="External" /><Relationship Id="rId4" Type="http://schemas.openxmlformats.org/officeDocument/2006/relationships/hyperlink" Target="https://podminky.urs.cz/item/CS_URS_2022_01/113107223" TargetMode="External" /><Relationship Id="rId5" Type="http://schemas.openxmlformats.org/officeDocument/2006/relationships/hyperlink" Target="https://podminky.urs.cz/item/CS_URS_2022_02/113201112" TargetMode="External" /><Relationship Id="rId6" Type="http://schemas.openxmlformats.org/officeDocument/2006/relationships/hyperlink" Target="https://podminky.urs.cz/item/CS_URS_2022_02/121151113" TargetMode="External" /><Relationship Id="rId7" Type="http://schemas.openxmlformats.org/officeDocument/2006/relationships/hyperlink" Target="https://podminky.urs.cz/item/CS_URS_2022_02/122251104" TargetMode="External" /><Relationship Id="rId8" Type="http://schemas.openxmlformats.org/officeDocument/2006/relationships/hyperlink" Target="https://podminky.urs.cz/item/CS_URS_2022_01/132251102" TargetMode="External" /><Relationship Id="rId9" Type="http://schemas.openxmlformats.org/officeDocument/2006/relationships/hyperlink" Target="https://podminky.urs.cz/item/CS_URS_2022_02/162751117" TargetMode="External" /><Relationship Id="rId10" Type="http://schemas.openxmlformats.org/officeDocument/2006/relationships/hyperlink" Target="https://podminky.urs.cz/item/CS_URS_2022_02/162751119" TargetMode="External" /><Relationship Id="rId11" Type="http://schemas.openxmlformats.org/officeDocument/2006/relationships/hyperlink" Target="https://podminky.urs.cz/item/CS_URS_2022_02/167151111" TargetMode="External" /><Relationship Id="rId12" Type="http://schemas.openxmlformats.org/officeDocument/2006/relationships/hyperlink" Target="https://podminky.urs.cz/item/CS_URS_2022_02/174111101" TargetMode="External" /><Relationship Id="rId13" Type="http://schemas.openxmlformats.org/officeDocument/2006/relationships/hyperlink" Target="https://podminky.urs.cz/item/CS_URS_2022_01/171111104" TargetMode="External" /><Relationship Id="rId14" Type="http://schemas.openxmlformats.org/officeDocument/2006/relationships/hyperlink" Target="https://podminky.urs.cz/item/CS_URS_2022_02/171111105" TargetMode="External" /><Relationship Id="rId15" Type="http://schemas.openxmlformats.org/officeDocument/2006/relationships/hyperlink" Target="https://podminky.urs.cz/item/CS_URS_2022_02/171152501" TargetMode="External" /><Relationship Id="rId16" Type="http://schemas.openxmlformats.org/officeDocument/2006/relationships/hyperlink" Target="https://podminky.urs.cz/item/CS_URS_2022_02/171201231" TargetMode="External" /><Relationship Id="rId17" Type="http://schemas.openxmlformats.org/officeDocument/2006/relationships/hyperlink" Target="https://podminky.urs.cz/item/CS_URS_2022_02/171251201" TargetMode="External" /><Relationship Id="rId18" Type="http://schemas.openxmlformats.org/officeDocument/2006/relationships/hyperlink" Target="https://podminky.urs.cz/item/CS_URS_2022_02/181411131" TargetMode="External" /><Relationship Id="rId19" Type="http://schemas.openxmlformats.org/officeDocument/2006/relationships/hyperlink" Target="https://podminky.urs.cz/item/CS_URS_2022_02/182303111" TargetMode="External" /><Relationship Id="rId20" Type="http://schemas.openxmlformats.org/officeDocument/2006/relationships/hyperlink" Target="https://podminky.urs.cz/item/CS_URS_2022_02/212752103" TargetMode="External" /><Relationship Id="rId21" Type="http://schemas.openxmlformats.org/officeDocument/2006/relationships/hyperlink" Target="https://podminky.urs.cz/item/CS_URS_2022_02/451573111" TargetMode="External" /><Relationship Id="rId22" Type="http://schemas.openxmlformats.org/officeDocument/2006/relationships/hyperlink" Target="https://podminky.urs.cz/item/CS_URS_2022_01/564831011" TargetMode="External" /><Relationship Id="rId23" Type="http://schemas.openxmlformats.org/officeDocument/2006/relationships/hyperlink" Target="https://podminky.urs.cz/item/CS_URS_2022_01/564851011" TargetMode="External" /><Relationship Id="rId24" Type="http://schemas.openxmlformats.org/officeDocument/2006/relationships/hyperlink" Target="https://podminky.urs.cz/item/CS_URS_2022_02/564861011" TargetMode="External" /><Relationship Id="rId25" Type="http://schemas.openxmlformats.org/officeDocument/2006/relationships/hyperlink" Target="https://podminky.urs.cz/item/CS_URS_2022_02/564952111" TargetMode="External" /><Relationship Id="rId26" Type="http://schemas.openxmlformats.org/officeDocument/2006/relationships/hyperlink" Target="https://podminky.urs.cz/item/CS_URS_2022_02/565135111" TargetMode="External" /><Relationship Id="rId27" Type="http://schemas.openxmlformats.org/officeDocument/2006/relationships/hyperlink" Target="https://podminky.urs.cz/item/CS_URS_2022_01/565165101" TargetMode="External" /><Relationship Id="rId28" Type="http://schemas.openxmlformats.org/officeDocument/2006/relationships/hyperlink" Target="https://podminky.urs.cz/item/CS_URS_2022_02/567120112" TargetMode="External" /><Relationship Id="rId29" Type="http://schemas.openxmlformats.org/officeDocument/2006/relationships/hyperlink" Target="https://podminky.urs.cz/item/CS_URS_2022_02/573191111" TargetMode="External" /><Relationship Id="rId30" Type="http://schemas.openxmlformats.org/officeDocument/2006/relationships/hyperlink" Target="https://podminky.urs.cz/item/CS_URS_2022_01/573211106" TargetMode="External" /><Relationship Id="rId31" Type="http://schemas.openxmlformats.org/officeDocument/2006/relationships/hyperlink" Target="https://podminky.urs.cz/item/CS_URS_2022_02/573231106" TargetMode="External" /><Relationship Id="rId32" Type="http://schemas.openxmlformats.org/officeDocument/2006/relationships/hyperlink" Target="https://podminky.urs.cz/item/CS_URS_2022_01/573231111" TargetMode="External" /><Relationship Id="rId33" Type="http://schemas.openxmlformats.org/officeDocument/2006/relationships/hyperlink" Target="https://podminky.urs.cz/item/CS_URS_2022_02/577134131" TargetMode="External" /><Relationship Id="rId34" Type="http://schemas.openxmlformats.org/officeDocument/2006/relationships/hyperlink" Target="https://podminky.urs.cz/item/CS_URS_2022_01/577144031" TargetMode="External" /><Relationship Id="rId35" Type="http://schemas.openxmlformats.org/officeDocument/2006/relationships/hyperlink" Target="https://podminky.urs.cz/item/CS_URS_2022_01/596211110" TargetMode="External" /><Relationship Id="rId36" Type="http://schemas.openxmlformats.org/officeDocument/2006/relationships/hyperlink" Target="https://podminky.urs.cz/item/CS_URS_2022_02/596212210" TargetMode="External" /><Relationship Id="rId37" Type="http://schemas.openxmlformats.org/officeDocument/2006/relationships/hyperlink" Target="https://podminky.urs.cz/item/CS_URS_2022_02/596412210" TargetMode="External" /><Relationship Id="rId38" Type="http://schemas.openxmlformats.org/officeDocument/2006/relationships/hyperlink" Target="https://podminky.urs.cz/item/CS_URS_2022_02/871315221" TargetMode="External" /><Relationship Id="rId39" Type="http://schemas.openxmlformats.org/officeDocument/2006/relationships/hyperlink" Target="https://podminky.urs.cz/item/CS_URS_2022_02/915211111" TargetMode="External" /><Relationship Id="rId40" Type="http://schemas.openxmlformats.org/officeDocument/2006/relationships/hyperlink" Target="https://podminky.urs.cz/item/CS_URS_2022_01/916131213" TargetMode="External" /><Relationship Id="rId41" Type="http://schemas.openxmlformats.org/officeDocument/2006/relationships/hyperlink" Target="https://podminky.urs.cz/item/CS_URS_2022_01/919121122" TargetMode="External" /><Relationship Id="rId42" Type="http://schemas.openxmlformats.org/officeDocument/2006/relationships/hyperlink" Target="https://podminky.urs.cz/item/CS_URS_2022_02/919726122" TargetMode="External" /><Relationship Id="rId43" Type="http://schemas.openxmlformats.org/officeDocument/2006/relationships/hyperlink" Target="https://podminky.urs.cz/item/CS_URS_2022_01/919726123" TargetMode="External" /><Relationship Id="rId44" Type="http://schemas.openxmlformats.org/officeDocument/2006/relationships/hyperlink" Target="https://podminky.urs.cz/item/CS_URS_2022_01/919735113" TargetMode="External" /><Relationship Id="rId45" Type="http://schemas.openxmlformats.org/officeDocument/2006/relationships/hyperlink" Target="https://podminky.urs.cz/item/CS_URS_2022_02/997221571" TargetMode="External" /><Relationship Id="rId46" Type="http://schemas.openxmlformats.org/officeDocument/2006/relationships/hyperlink" Target="https://podminky.urs.cz/item/CS_URS_2022_02/997221579" TargetMode="External" /><Relationship Id="rId47" Type="http://schemas.openxmlformats.org/officeDocument/2006/relationships/hyperlink" Target="https://podminky.urs.cz/item/CS_URS_2022_02/997221612" TargetMode="External" /><Relationship Id="rId48" Type="http://schemas.openxmlformats.org/officeDocument/2006/relationships/hyperlink" Target="https://podminky.urs.cz/item/CS_URS_2022_01/997221861" TargetMode="External" /><Relationship Id="rId49" Type="http://schemas.openxmlformats.org/officeDocument/2006/relationships/hyperlink" Target="https://podminky.urs.cz/item/CS_URS_2022_01/997221873" TargetMode="External" /><Relationship Id="rId50" Type="http://schemas.openxmlformats.org/officeDocument/2006/relationships/hyperlink" Target="https://podminky.urs.cz/item/CS_URS_2022_02/997221875" TargetMode="External" /><Relationship Id="rId51" Type="http://schemas.openxmlformats.org/officeDocument/2006/relationships/hyperlink" Target="https://podminky.urs.cz/item/CS_URS_2022_01/998223011" TargetMode="External" /><Relationship Id="rId52" Type="http://schemas.openxmlformats.org/officeDocument/2006/relationships/hyperlink" Target="https://podminky.urs.cz/item/CS_URS_2022_02/711161215" TargetMode="External" /><Relationship Id="rId53" Type="http://schemas.openxmlformats.org/officeDocument/2006/relationships/hyperlink" Target="https://podminky.urs.cz/item/CS_URS_2022_02/998711101" TargetMode="External" /><Relationship Id="rId54" Type="http://schemas.openxmlformats.org/officeDocument/2006/relationships/hyperlink" Target="https://podminky.urs.cz/item/CS_URS_2022_01/HZS1292" TargetMode="External" /><Relationship Id="rId5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2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23" TargetMode="External" /><Relationship Id="rId5" Type="http://schemas.openxmlformats.org/officeDocument/2006/relationships/hyperlink" Target="https://podminky.urs.cz/item/CS_URS_2022_02/113107131" TargetMode="External" /><Relationship Id="rId6" Type="http://schemas.openxmlformats.org/officeDocument/2006/relationships/hyperlink" Target="https://podminky.urs.cz/item/CS_URS_2022_02/113107143" TargetMode="External" /><Relationship Id="rId7" Type="http://schemas.openxmlformats.org/officeDocument/2006/relationships/hyperlink" Target="https://podminky.urs.cz/item/CS_URS_2022_02/113107163" TargetMode="External" /><Relationship Id="rId8" Type="http://schemas.openxmlformats.org/officeDocument/2006/relationships/hyperlink" Target="https://podminky.urs.cz/item/CS_URS_2022_02/113107322" TargetMode="External" /><Relationship Id="rId9" Type="http://schemas.openxmlformats.org/officeDocument/2006/relationships/hyperlink" Target="https://podminky.urs.cz/item/CS_URS_2022_02/113201112" TargetMode="External" /><Relationship Id="rId10" Type="http://schemas.openxmlformats.org/officeDocument/2006/relationships/hyperlink" Target="https://podminky.urs.cz/item/CS_URS_2022_02/121151113" TargetMode="External" /><Relationship Id="rId11" Type="http://schemas.openxmlformats.org/officeDocument/2006/relationships/hyperlink" Target="https://podminky.urs.cz/item/CS_URS_2022_02/122251104" TargetMode="External" /><Relationship Id="rId12" Type="http://schemas.openxmlformats.org/officeDocument/2006/relationships/hyperlink" Target="https://podminky.urs.cz/item/CS_URS_2022_02/132251102" TargetMode="External" /><Relationship Id="rId13" Type="http://schemas.openxmlformats.org/officeDocument/2006/relationships/hyperlink" Target="https://podminky.urs.cz/item/CS_URS_2022_02/162751117" TargetMode="External" /><Relationship Id="rId14" Type="http://schemas.openxmlformats.org/officeDocument/2006/relationships/hyperlink" Target="https://podminky.urs.cz/item/CS_URS_2022_02/162751119" TargetMode="External" /><Relationship Id="rId15" Type="http://schemas.openxmlformats.org/officeDocument/2006/relationships/hyperlink" Target="https://podminky.urs.cz/item/CS_URS_2022_02/167151111" TargetMode="External" /><Relationship Id="rId16" Type="http://schemas.openxmlformats.org/officeDocument/2006/relationships/hyperlink" Target="https://podminky.urs.cz/item/CS_URS_2022_01/171111104" TargetMode="External" /><Relationship Id="rId17" Type="http://schemas.openxmlformats.org/officeDocument/2006/relationships/hyperlink" Target="https://podminky.urs.cz/item/CS_URS_2022_02/171111105" TargetMode="External" /><Relationship Id="rId18" Type="http://schemas.openxmlformats.org/officeDocument/2006/relationships/hyperlink" Target="https://podminky.urs.cz/item/CS_URS_2022_02/171152501" TargetMode="External" /><Relationship Id="rId19" Type="http://schemas.openxmlformats.org/officeDocument/2006/relationships/hyperlink" Target="https://podminky.urs.cz/item/CS_URS_2022_02/171201231" TargetMode="External" /><Relationship Id="rId20" Type="http://schemas.openxmlformats.org/officeDocument/2006/relationships/hyperlink" Target="https://podminky.urs.cz/item/CS_URS_2022_02/171251201" TargetMode="External" /><Relationship Id="rId21" Type="http://schemas.openxmlformats.org/officeDocument/2006/relationships/hyperlink" Target="https://podminky.urs.cz/item/CS_URS_2022_02/174111101" TargetMode="External" /><Relationship Id="rId22" Type="http://schemas.openxmlformats.org/officeDocument/2006/relationships/hyperlink" Target="https://podminky.urs.cz/item/CS_URS_2022_02/181411131" TargetMode="External" /><Relationship Id="rId23" Type="http://schemas.openxmlformats.org/officeDocument/2006/relationships/hyperlink" Target="https://podminky.urs.cz/item/CS_URS_2022_02/182303111" TargetMode="External" /><Relationship Id="rId24" Type="http://schemas.openxmlformats.org/officeDocument/2006/relationships/hyperlink" Target="https://podminky.urs.cz/item/CS_URS_2022_02/212752103" TargetMode="External" /><Relationship Id="rId25" Type="http://schemas.openxmlformats.org/officeDocument/2006/relationships/hyperlink" Target="https://podminky.urs.cz/item/CS_URS_2022_02/451573111" TargetMode="External" /><Relationship Id="rId26" Type="http://schemas.openxmlformats.org/officeDocument/2006/relationships/hyperlink" Target="https://podminky.urs.cz/item/CS_URS_2022_01/564831011" TargetMode="External" /><Relationship Id="rId27" Type="http://schemas.openxmlformats.org/officeDocument/2006/relationships/hyperlink" Target="https://podminky.urs.cz/item/CS_URS_2022_02/564851011" TargetMode="External" /><Relationship Id="rId28" Type="http://schemas.openxmlformats.org/officeDocument/2006/relationships/hyperlink" Target="https://podminky.urs.cz/item/CS_URS_2022_02/564861011" TargetMode="External" /><Relationship Id="rId29" Type="http://schemas.openxmlformats.org/officeDocument/2006/relationships/hyperlink" Target="https://podminky.urs.cz/item/CS_URS_2022_02/564952111" TargetMode="External" /><Relationship Id="rId30" Type="http://schemas.openxmlformats.org/officeDocument/2006/relationships/hyperlink" Target="https://podminky.urs.cz/item/CS_URS_2022_02/565135111" TargetMode="External" /><Relationship Id="rId31" Type="http://schemas.openxmlformats.org/officeDocument/2006/relationships/hyperlink" Target="https://podminky.urs.cz/item/CS_URS_2022_01/565165101" TargetMode="External" /><Relationship Id="rId32" Type="http://schemas.openxmlformats.org/officeDocument/2006/relationships/hyperlink" Target="https://podminky.urs.cz/item/CS_URS_2022_02/567120112" TargetMode="External" /><Relationship Id="rId33" Type="http://schemas.openxmlformats.org/officeDocument/2006/relationships/hyperlink" Target="https://podminky.urs.cz/item/CS_URS_2022_02/573191111" TargetMode="External" /><Relationship Id="rId34" Type="http://schemas.openxmlformats.org/officeDocument/2006/relationships/hyperlink" Target="https://podminky.urs.cz/item/CS_URS_2022_01/573211106" TargetMode="External" /><Relationship Id="rId35" Type="http://schemas.openxmlformats.org/officeDocument/2006/relationships/hyperlink" Target="https://podminky.urs.cz/item/CS_URS_2022_02/573231106" TargetMode="External" /><Relationship Id="rId36" Type="http://schemas.openxmlformats.org/officeDocument/2006/relationships/hyperlink" Target="https://podminky.urs.cz/item/CS_URS_2022_01/573231111" TargetMode="External" /><Relationship Id="rId37" Type="http://schemas.openxmlformats.org/officeDocument/2006/relationships/hyperlink" Target="https://podminky.urs.cz/item/CS_URS_2022_02/577134131" TargetMode="External" /><Relationship Id="rId38" Type="http://schemas.openxmlformats.org/officeDocument/2006/relationships/hyperlink" Target="https://podminky.urs.cz/item/CS_URS_2022_01/577144031" TargetMode="External" /><Relationship Id="rId39" Type="http://schemas.openxmlformats.org/officeDocument/2006/relationships/hyperlink" Target="https://podminky.urs.cz/item/CS_URS_2022_01/596211110" TargetMode="External" /><Relationship Id="rId40" Type="http://schemas.openxmlformats.org/officeDocument/2006/relationships/hyperlink" Target="https://podminky.urs.cz/item/CS_URS_2022_02/596212210" TargetMode="External" /><Relationship Id="rId41" Type="http://schemas.openxmlformats.org/officeDocument/2006/relationships/hyperlink" Target="https://podminky.urs.cz/item/CS_URS_2022_02/596412211" TargetMode="External" /><Relationship Id="rId42" Type="http://schemas.openxmlformats.org/officeDocument/2006/relationships/hyperlink" Target="https://podminky.urs.cz/item/CS_URS_2022_02/871315221" TargetMode="External" /><Relationship Id="rId43" Type="http://schemas.openxmlformats.org/officeDocument/2006/relationships/hyperlink" Target="https://podminky.urs.cz/item/CS_URS_2022_02/915211111" TargetMode="External" /><Relationship Id="rId44" Type="http://schemas.openxmlformats.org/officeDocument/2006/relationships/hyperlink" Target="https://podminky.urs.cz/item/CS_URS_2022_01/916131213" TargetMode="External" /><Relationship Id="rId45" Type="http://schemas.openxmlformats.org/officeDocument/2006/relationships/hyperlink" Target="https://podminky.urs.cz/item/CS_URS_2022_01/919121122" TargetMode="External" /><Relationship Id="rId46" Type="http://schemas.openxmlformats.org/officeDocument/2006/relationships/hyperlink" Target="https://podminky.urs.cz/item/CS_URS_2022_02/919726122" TargetMode="External" /><Relationship Id="rId47" Type="http://schemas.openxmlformats.org/officeDocument/2006/relationships/hyperlink" Target="https://podminky.urs.cz/item/CS_URS_2022_01/919726123" TargetMode="External" /><Relationship Id="rId48" Type="http://schemas.openxmlformats.org/officeDocument/2006/relationships/hyperlink" Target="https://podminky.urs.cz/item/CS_URS_2022_01/919735113" TargetMode="External" /><Relationship Id="rId49" Type="http://schemas.openxmlformats.org/officeDocument/2006/relationships/hyperlink" Target="https://podminky.urs.cz/item/CS_URS_2022_02/935113111" TargetMode="External" /><Relationship Id="rId50" Type="http://schemas.openxmlformats.org/officeDocument/2006/relationships/hyperlink" Target="https://podminky.urs.cz/item/CS_URS_2022_02/997221571" TargetMode="External" /><Relationship Id="rId51" Type="http://schemas.openxmlformats.org/officeDocument/2006/relationships/hyperlink" Target="https://podminky.urs.cz/item/CS_URS_2022_02/997221579" TargetMode="External" /><Relationship Id="rId52" Type="http://schemas.openxmlformats.org/officeDocument/2006/relationships/hyperlink" Target="https://podminky.urs.cz/item/CS_URS_2022_02/997221612" TargetMode="External" /><Relationship Id="rId53" Type="http://schemas.openxmlformats.org/officeDocument/2006/relationships/hyperlink" Target="https://podminky.urs.cz/item/CS_URS_2022_01/997221861" TargetMode="External" /><Relationship Id="rId54" Type="http://schemas.openxmlformats.org/officeDocument/2006/relationships/hyperlink" Target="https://podminky.urs.cz/item/CS_URS_2022_01/997221873" TargetMode="External" /><Relationship Id="rId55" Type="http://schemas.openxmlformats.org/officeDocument/2006/relationships/hyperlink" Target="https://podminky.urs.cz/item/CS_URS_2022_02/997221875" TargetMode="External" /><Relationship Id="rId56" Type="http://schemas.openxmlformats.org/officeDocument/2006/relationships/hyperlink" Target="https://podminky.urs.cz/item/CS_URS_2022_01/998223011" TargetMode="External" /><Relationship Id="rId57" Type="http://schemas.openxmlformats.org/officeDocument/2006/relationships/hyperlink" Target="https://podminky.urs.cz/item/CS_URS_2022_02/711161215" TargetMode="External" /><Relationship Id="rId58" Type="http://schemas.openxmlformats.org/officeDocument/2006/relationships/hyperlink" Target="https://podminky.urs.cz/item/CS_URS_2022_02/998711101" TargetMode="External" /><Relationship Id="rId59" Type="http://schemas.openxmlformats.org/officeDocument/2006/relationships/hyperlink" Target="https://podminky.urs.cz/item/CS_URS_2022_01/HZS1292" TargetMode="External" /><Relationship Id="rId6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3106123" TargetMode="External" /><Relationship Id="rId3" Type="http://schemas.openxmlformats.org/officeDocument/2006/relationships/hyperlink" Target="https://podminky.urs.cz/item/CS_URS_2022_02/113107131" TargetMode="External" /><Relationship Id="rId4" Type="http://schemas.openxmlformats.org/officeDocument/2006/relationships/hyperlink" Target="https://podminky.urs.cz/item/CS_URS_2022_02/113107143" TargetMode="External" /><Relationship Id="rId5" Type="http://schemas.openxmlformats.org/officeDocument/2006/relationships/hyperlink" Target="https://podminky.urs.cz/item/CS_URS_2022_01/113107223" TargetMode="External" /><Relationship Id="rId6" Type="http://schemas.openxmlformats.org/officeDocument/2006/relationships/hyperlink" Target="https://podminky.urs.cz/item/CS_URS_2022_02/113107322" TargetMode="External" /><Relationship Id="rId7" Type="http://schemas.openxmlformats.org/officeDocument/2006/relationships/hyperlink" Target="https://podminky.urs.cz/item/CS_URS_2022_02/113201112" TargetMode="External" /><Relationship Id="rId8" Type="http://schemas.openxmlformats.org/officeDocument/2006/relationships/hyperlink" Target="https://podminky.urs.cz/item/CS_URS_2022_02/121151113" TargetMode="External" /><Relationship Id="rId9" Type="http://schemas.openxmlformats.org/officeDocument/2006/relationships/hyperlink" Target="https://podminky.urs.cz/item/CS_URS_2022_02/122251104" TargetMode="External" /><Relationship Id="rId10" Type="http://schemas.openxmlformats.org/officeDocument/2006/relationships/hyperlink" Target="https://podminky.urs.cz/item/CS_URS_2022_02/131213701" TargetMode="External" /><Relationship Id="rId11" Type="http://schemas.openxmlformats.org/officeDocument/2006/relationships/hyperlink" Target="https://podminky.urs.cz/item/CS_URS_2022_02/132251102" TargetMode="External" /><Relationship Id="rId12" Type="http://schemas.openxmlformats.org/officeDocument/2006/relationships/hyperlink" Target="https://podminky.urs.cz/item/CS_URS_2022_02/162751117" TargetMode="External" /><Relationship Id="rId13" Type="http://schemas.openxmlformats.org/officeDocument/2006/relationships/hyperlink" Target="https://podminky.urs.cz/item/CS_URS_2022_02/162751119" TargetMode="External" /><Relationship Id="rId14" Type="http://schemas.openxmlformats.org/officeDocument/2006/relationships/hyperlink" Target="https://podminky.urs.cz/item/CS_URS_2022_02/167151111" TargetMode="External" /><Relationship Id="rId15" Type="http://schemas.openxmlformats.org/officeDocument/2006/relationships/hyperlink" Target="https://podminky.urs.cz/item/CS_URS_2022_01/171111104" TargetMode="External" /><Relationship Id="rId16" Type="http://schemas.openxmlformats.org/officeDocument/2006/relationships/hyperlink" Target="https://podminky.urs.cz/item/CS_URS_2022_02/171111105" TargetMode="External" /><Relationship Id="rId17" Type="http://schemas.openxmlformats.org/officeDocument/2006/relationships/hyperlink" Target="https://podminky.urs.cz/item/CS_URS_2022_02/171152501" TargetMode="External" /><Relationship Id="rId18" Type="http://schemas.openxmlformats.org/officeDocument/2006/relationships/hyperlink" Target="https://podminky.urs.cz/item/CS_URS_2022_02/171201231" TargetMode="External" /><Relationship Id="rId19" Type="http://schemas.openxmlformats.org/officeDocument/2006/relationships/hyperlink" Target="https://podminky.urs.cz/item/CS_URS_2022_02/171251201" TargetMode="External" /><Relationship Id="rId20" Type="http://schemas.openxmlformats.org/officeDocument/2006/relationships/hyperlink" Target="https://podminky.urs.cz/item/CS_URS_2022_02/174111101" TargetMode="External" /><Relationship Id="rId21" Type="http://schemas.openxmlformats.org/officeDocument/2006/relationships/hyperlink" Target="https://podminky.urs.cz/item/CS_URS_2022_02/181411131" TargetMode="External" /><Relationship Id="rId22" Type="http://schemas.openxmlformats.org/officeDocument/2006/relationships/hyperlink" Target="https://podminky.urs.cz/item/CS_URS_2022_02/182303111" TargetMode="External" /><Relationship Id="rId23" Type="http://schemas.openxmlformats.org/officeDocument/2006/relationships/hyperlink" Target="https://podminky.urs.cz/item/CS_URS_2022_02/212752103" TargetMode="External" /><Relationship Id="rId24" Type="http://schemas.openxmlformats.org/officeDocument/2006/relationships/hyperlink" Target="https://podminky.urs.cz/item/CS_URS_2022_02/451573111" TargetMode="External" /><Relationship Id="rId25" Type="http://schemas.openxmlformats.org/officeDocument/2006/relationships/hyperlink" Target="https://podminky.urs.cz/item/CS_URS_2022_01/564831011" TargetMode="External" /><Relationship Id="rId26" Type="http://schemas.openxmlformats.org/officeDocument/2006/relationships/hyperlink" Target="https://podminky.urs.cz/item/CS_URS_2022_02/564851013" TargetMode="External" /><Relationship Id="rId27" Type="http://schemas.openxmlformats.org/officeDocument/2006/relationships/hyperlink" Target="https://podminky.urs.cz/item/CS_URS_2022_02/564851111" TargetMode="External" /><Relationship Id="rId28" Type="http://schemas.openxmlformats.org/officeDocument/2006/relationships/hyperlink" Target="https://podminky.urs.cz/item/CS_URS_2022_02/564861011" TargetMode="External" /><Relationship Id="rId29" Type="http://schemas.openxmlformats.org/officeDocument/2006/relationships/hyperlink" Target="https://podminky.urs.cz/item/CS_URS_2022_02/564861111" TargetMode="External" /><Relationship Id="rId30" Type="http://schemas.openxmlformats.org/officeDocument/2006/relationships/hyperlink" Target="https://podminky.urs.cz/item/CS_URS_2022_01/565165101" TargetMode="External" /><Relationship Id="rId31" Type="http://schemas.openxmlformats.org/officeDocument/2006/relationships/hyperlink" Target="https://podminky.urs.cz/item/CS_URS_2022_01/573211106" TargetMode="External" /><Relationship Id="rId32" Type="http://schemas.openxmlformats.org/officeDocument/2006/relationships/hyperlink" Target="https://podminky.urs.cz/item/CS_URS_2022_01/573231111" TargetMode="External" /><Relationship Id="rId33" Type="http://schemas.openxmlformats.org/officeDocument/2006/relationships/hyperlink" Target="https://podminky.urs.cz/item/CS_URS_2022_01/577144031" TargetMode="External" /><Relationship Id="rId34" Type="http://schemas.openxmlformats.org/officeDocument/2006/relationships/hyperlink" Target="https://podminky.urs.cz/item/CS_URS_2022_01/596211110" TargetMode="External" /><Relationship Id="rId35" Type="http://schemas.openxmlformats.org/officeDocument/2006/relationships/hyperlink" Target="https://podminky.urs.cz/item/CS_URS_2022_02/596212210" TargetMode="External" /><Relationship Id="rId36" Type="http://schemas.openxmlformats.org/officeDocument/2006/relationships/hyperlink" Target="https://podminky.urs.cz/item/CS_URS_2022_02/596212212" TargetMode="External" /><Relationship Id="rId37" Type="http://schemas.openxmlformats.org/officeDocument/2006/relationships/hyperlink" Target="https://podminky.urs.cz/item/CS_URS_2022_02/871315221" TargetMode="External" /><Relationship Id="rId38" Type="http://schemas.openxmlformats.org/officeDocument/2006/relationships/hyperlink" Target="https://podminky.urs.cz/item/CS_URS_2022_01/914111111" TargetMode="External" /><Relationship Id="rId39" Type="http://schemas.openxmlformats.org/officeDocument/2006/relationships/hyperlink" Target="https://podminky.urs.cz/item/CS_URS_2022_01/914511111" TargetMode="External" /><Relationship Id="rId40" Type="http://schemas.openxmlformats.org/officeDocument/2006/relationships/hyperlink" Target="https://podminky.urs.cz/item/CS_URS_2022_01/916131213" TargetMode="External" /><Relationship Id="rId41" Type="http://schemas.openxmlformats.org/officeDocument/2006/relationships/hyperlink" Target="https://podminky.urs.cz/item/CS_URS_2022_01/919121122" TargetMode="External" /><Relationship Id="rId42" Type="http://schemas.openxmlformats.org/officeDocument/2006/relationships/hyperlink" Target="https://podminky.urs.cz/item/CS_URS_2022_02/919726122" TargetMode="External" /><Relationship Id="rId43" Type="http://schemas.openxmlformats.org/officeDocument/2006/relationships/hyperlink" Target="https://podminky.urs.cz/item/CS_URS_2022_01/919726123" TargetMode="External" /><Relationship Id="rId44" Type="http://schemas.openxmlformats.org/officeDocument/2006/relationships/hyperlink" Target="https://podminky.urs.cz/item/CS_URS_2022_01/919735113" TargetMode="External" /><Relationship Id="rId45" Type="http://schemas.openxmlformats.org/officeDocument/2006/relationships/hyperlink" Target="https://podminky.urs.cz/item/CS_URS_2022_02/935113111" TargetMode="External" /><Relationship Id="rId46" Type="http://schemas.openxmlformats.org/officeDocument/2006/relationships/hyperlink" Target="https://podminky.urs.cz/item/CS_URS_2022_02/935114111" TargetMode="External" /><Relationship Id="rId47" Type="http://schemas.openxmlformats.org/officeDocument/2006/relationships/hyperlink" Target="https://podminky.urs.cz/item/CS_URS_2022_02/997221571" TargetMode="External" /><Relationship Id="rId48" Type="http://schemas.openxmlformats.org/officeDocument/2006/relationships/hyperlink" Target="https://podminky.urs.cz/item/CS_URS_2022_02/997221579" TargetMode="External" /><Relationship Id="rId49" Type="http://schemas.openxmlformats.org/officeDocument/2006/relationships/hyperlink" Target="https://podminky.urs.cz/item/CS_URS_2022_02/997221612" TargetMode="External" /><Relationship Id="rId50" Type="http://schemas.openxmlformats.org/officeDocument/2006/relationships/hyperlink" Target="https://podminky.urs.cz/item/CS_URS_2022_01/997221861" TargetMode="External" /><Relationship Id="rId51" Type="http://schemas.openxmlformats.org/officeDocument/2006/relationships/hyperlink" Target="https://podminky.urs.cz/item/CS_URS_2022_01/997221873" TargetMode="External" /><Relationship Id="rId52" Type="http://schemas.openxmlformats.org/officeDocument/2006/relationships/hyperlink" Target="https://podminky.urs.cz/item/CS_URS_2022_02/997221875" TargetMode="External" /><Relationship Id="rId53" Type="http://schemas.openxmlformats.org/officeDocument/2006/relationships/hyperlink" Target="https://podminky.urs.cz/item/CS_URS_2022_01/998223011" TargetMode="External" /><Relationship Id="rId54" Type="http://schemas.openxmlformats.org/officeDocument/2006/relationships/hyperlink" Target="https://podminky.urs.cz/item/CS_URS_2022_02/711161215" TargetMode="External" /><Relationship Id="rId55" Type="http://schemas.openxmlformats.org/officeDocument/2006/relationships/hyperlink" Target="https://podminky.urs.cz/item/CS_URS_2022_02/998711101" TargetMode="External" /><Relationship Id="rId56" Type="http://schemas.openxmlformats.org/officeDocument/2006/relationships/hyperlink" Target="https://podminky.urs.cz/item/CS_URS_2022_01/HZS1292" TargetMode="External" /><Relationship Id="rId5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17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PFP_13_1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Kamenné Žehrovice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Kamenné Žehrovice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25. 4. 2023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Kamenné Žehrovice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>PFProjekt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01 - Komunikace - Ulic...'!J30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'SO 01 - Komunikace - Ulic...'!P95</f>
        <v>0</v>
      </c>
      <c r="AV55" s="121">
        <f>'SO 01 - Komunikace - Ulic...'!J33</f>
        <v>0</v>
      </c>
      <c r="AW55" s="121">
        <f>'SO 01 - Komunikace - Ulic...'!J34</f>
        <v>0</v>
      </c>
      <c r="AX55" s="121">
        <f>'SO 01 - Komunikace - Ulic...'!J35</f>
        <v>0</v>
      </c>
      <c r="AY55" s="121">
        <f>'SO 01 - Komunikace - Ulic...'!J36</f>
        <v>0</v>
      </c>
      <c r="AZ55" s="121">
        <f>'SO 01 - Komunikace - Ulic...'!F33</f>
        <v>0</v>
      </c>
      <c r="BA55" s="121">
        <f>'SO 01 - Komunikace - Ulic...'!F34</f>
        <v>0</v>
      </c>
      <c r="BB55" s="121">
        <f>'SO 01 - Komunikace - Ulic...'!F35</f>
        <v>0</v>
      </c>
      <c r="BC55" s="121">
        <f>'SO 01 - Komunikace - Ulic...'!F36</f>
        <v>0</v>
      </c>
      <c r="BD55" s="123">
        <f>'SO 01 - Komunikace - Ulic...'!F37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02 - Komunikace - Ulic...'!J30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'SO 02 - Komunikace - Ulic...'!P94</f>
        <v>0</v>
      </c>
      <c r="AV56" s="121">
        <f>'SO 02 - Komunikace - Ulic...'!J33</f>
        <v>0</v>
      </c>
      <c r="AW56" s="121">
        <f>'SO 02 - Komunikace - Ulic...'!J34</f>
        <v>0</v>
      </c>
      <c r="AX56" s="121">
        <f>'SO 02 - Komunikace - Ulic...'!J35</f>
        <v>0</v>
      </c>
      <c r="AY56" s="121">
        <f>'SO 02 - Komunikace - Ulic...'!J36</f>
        <v>0</v>
      </c>
      <c r="AZ56" s="121">
        <f>'SO 02 - Komunikace - Ulic...'!F33</f>
        <v>0</v>
      </c>
      <c r="BA56" s="121">
        <f>'SO 02 - Komunikace - Ulic...'!F34</f>
        <v>0</v>
      </c>
      <c r="BB56" s="121">
        <f>'SO 02 - Komunikace - Ulic...'!F35</f>
        <v>0</v>
      </c>
      <c r="BC56" s="121">
        <f>'SO 02 - Komunikace - Ulic...'!F36</f>
        <v>0</v>
      </c>
      <c r="BD56" s="123">
        <f>'SO 02 - Komunikace - Ulic...'!F37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03 - Komunikace - Ulic...'!J30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5">
        <v>0</v>
      </c>
      <c r="AT57" s="126">
        <f>ROUND(SUM(AV57:AW57),2)</f>
        <v>0</v>
      </c>
      <c r="AU57" s="127">
        <f>'SO 03 - Komunikace - Ulic...'!P94</f>
        <v>0</v>
      </c>
      <c r="AV57" s="126">
        <f>'SO 03 - Komunikace - Ulic...'!J33</f>
        <v>0</v>
      </c>
      <c r="AW57" s="126">
        <f>'SO 03 - Komunikace - Ulic...'!J34</f>
        <v>0</v>
      </c>
      <c r="AX57" s="126">
        <f>'SO 03 - Komunikace - Ulic...'!J35</f>
        <v>0</v>
      </c>
      <c r="AY57" s="126">
        <f>'SO 03 - Komunikace - Ulic...'!J36</f>
        <v>0</v>
      </c>
      <c r="AZ57" s="126">
        <f>'SO 03 - Komunikace - Ulic...'!F33</f>
        <v>0</v>
      </c>
      <c r="BA57" s="126">
        <f>'SO 03 - Komunikace - Ulic...'!F34</f>
        <v>0</v>
      </c>
      <c r="BB57" s="126">
        <f>'SO 03 - Komunikace - Ulic...'!F35</f>
        <v>0</v>
      </c>
      <c r="BC57" s="126">
        <f>'SO 03 - Komunikace - Ulic...'!F36</f>
        <v>0</v>
      </c>
      <c r="BD57" s="128">
        <f>'SO 03 - Komunikace - Ulic...'!F37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1M0j5ifYctPdpeCIuHO3pkvoCePlRK7GcdSzvom0R7QRrvQrpONhwYLjuhC4BwvFBK6in/3oQ3VEWATpZOR1zA==" hashValue="dNFnyicE2cf2dod3oLGiK/ayrRpM96pmDVLHwYhuPIoXic0MNPdp4QwZyGvRYTrsLTq1j0jJbCULtvFUXzdBo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Komunikace - Ulic...'!C2" display="/"/>
    <hyperlink ref="A56" location="'SO 02 - Komunikace - Ulic...'!C2" display="/"/>
    <hyperlink ref="A57" location="'SO 03 - Komunikace - Uli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Kamenné Žehrovice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34</v>
      </c>
      <c r="G12" s="39"/>
      <c r="H12" s="39"/>
      <c r="I12" s="133" t="s">
        <v>22</v>
      </c>
      <c r="J12" s="138" t="str">
        <f>'Rekapitulace stavby'!AN8</f>
        <v>25. 4. 2023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24</v>
      </c>
      <c r="E14" s="39"/>
      <c r="F14" s="39"/>
      <c r="G14" s="39"/>
      <c r="H14" s="39"/>
      <c r="I14" s="133" t="s">
        <v>25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Kamenné Žehrovice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25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25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PFProjekt s.r.o.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25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ROUND((SUM(BE95:BE496)),  2)</f>
        <v>0</v>
      </c>
      <c r="G33" s="39"/>
      <c r="H33" s="39"/>
      <c r="I33" s="149">
        <v>0.20999999999999999</v>
      </c>
      <c r="J33" s="148">
        <f>ROUND(((SUM(BE95:BE496))*I33),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ROUND((SUM(BF95:BF496)),  2)</f>
        <v>0</v>
      </c>
      <c r="G34" s="39"/>
      <c r="H34" s="39"/>
      <c r="I34" s="149">
        <v>0.14999999999999999</v>
      </c>
      <c r="J34" s="148">
        <f>ROUND(((SUM(BF95:BF496))*I34),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ROUND((SUM(BG95:BG496)),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ROUND((SUM(BH95:BH496)),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ROUND((SUM(BI95:BI496)),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Kamenné Žehrovice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Komunikace - Ulice Skalní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22</v>
      </c>
      <c r="J52" s="73" t="str">
        <f>IF(J12="","",J12)</f>
        <v>25. 4. 2023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24</v>
      </c>
      <c r="D54" s="41"/>
      <c r="E54" s="41"/>
      <c r="F54" s="28" t="str">
        <f>E15</f>
        <v>Obec Kamenné Žehrovice</v>
      </c>
      <c r="G54" s="41"/>
      <c r="H54" s="41"/>
      <c r="I54" s="33" t="s">
        <v>30</v>
      </c>
      <c r="J54" s="37" t="str">
        <f>E21</f>
        <v>PFProjekt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J229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J236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99</v>
      </c>
      <c r="E64" s="175"/>
      <c r="F64" s="175"/>
      <c r="G64" s="175"/>
      <c r="H64" s="175"/>
      <c r="I64" s="175"/>
      <c r="J64" s="176">
        <f>J242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100</v>
      </c>
      <c r="E65" s="175"/>
      <c r="F65" s="175"/>
      <c r="G65" s="175"/>
      <c r="H65" s="175"/>
      <c r="I65" s="175"/>
      <c r="J65" s="176">
        <f>J339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101</v>
      </c>
      <c r="E66" s="175"/>
      <c r="F66" s="175"/>
      <c r="G66" s="175"/>
      <c r="H66" s="175"/>
      <c r="I66" s="175"/>
      <c r="J66" s="176">
        <f>J371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102</v>
      </c>
      <c r="E67" s="175"/>
      <c r="F67" s="175"/>
      <c r="G67" s="175"/>
      <c r="H67" s="175"/>
      <c r="I67" s="175"/>
      <c r="J67" s="176">
        <f>J426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103</v>
      </c>
      <c r="E68" s="175"/>
      <c r="F68" s="175"/>
      <c r="G68" s="175"/>
      <c r="H68" s="175"/>
      <c r="I68" s="175"/>
      <c r="J68" s="176">
        <f>J452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104</v>
      </c>
      <c r="E69" s="169"/>
      <c r="F69" s="169"/>
      <c r="G69" s="169"/>
      <c r="H69" s="169"/>
      <c r="I69" s="169"/>
      <c r="J69" s="170">
        <f>J455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2"/>
      <c r="C70" s="173"/>
      <c r="D70" s="174" t="s">
        <v>105</v>
      </c>
      <c r="E70" s="175"/>
      <c r="F70" s="175"/>
      <c r="G70" s="175"/>
      <c r="H70" s="175"/>
      <c r="I70" s="175"/>
      <c r="J70" s="176">
        <f>J456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106</v>
      </c>
      <c r="E71" s="169"/>
      <c r="F71" s="169"/>
      <c r="G71" s="169"/>
      <c r="H71" s="169"/>
      <c r="I71" s="169"/>
      <c r="J71" s="170">
        <f>J464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107</v>
      </c>
      <c r="E72" s="169"/>
      <c r="F72" s="169"/>
      <c r="G72" s="169"/>
      <c r="H72" s="169"/>
      <c r="I72" s="169"/>
      <c r="J72" s="170">
        <f>J467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2"/>
      <c r="C73" s="173"/>
      <c r="D73" s="174" t="s">
        <v>108</v>
      </c>
      <c r="E73" s="175"/>
      <c r="F73" s="175"/>
      <c r="G73" s="175"/>
      <c r="H73" s="175"/>
      <c r="I73" s="175"/>
      <c r="J73" s="176">
        <f>J468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109</v>
      </c>
      <c r="E74" s="175"/>
      <c r="F74" s="175"/>
      <c r="G74" s="175"/>
      <c r="H74" s="175"/>
      <c r="I74" s="175"/>
      <c r="J74" s="176">
        <f>J485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110</v>
      </c>
      <c r="E75" s="175"/>
      <c r="F75" s="175"/>
      <c r="G75" s="175"/>
      <c r="H75" s="175"/>
      <c r="I75" s="175"/>
      <c r="J75" s="176">
        <f>J495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61" t="str">
        <f>E7</f>
        <v>Kamenné Žehrovice</v>
      </c>
      <c r="F85" s="33"/>
      <c r="G85" s="33"/>
      <c r="H85" s="33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89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E9</f>
        <v>SO 01 - Komunikace - Ulice Skalní</v>
      </c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73" t="str">
        <f>IF(J12="","",J12)</f>
        <v>25. 4. 2023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Kamenné Žehrovice</v>
      </c>
      <c r="G91" s="41"/>
      <c r="H91" s="41"/>
      <c r="I91" s="33" t="s">
        <v>30</v>
      </c>
      <c r="J91" s="37" t="str">
        <f>E21</f>
        <v>PFProjekt s.r.o.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78"/>
      <c r="B94" s="179"/>
      <c r="C94" s="180" t="s">
        <v>112</v>
      </c>
      <c r="D94" s="181" t="s">
        <v>56</v>
      </c>
      <c r="E94" s="181" t="s">
        <v>52</v>
      </c>
      <c r="F94" s="181" t="s">
        <v>53</v>
      </c>
      <c r="G94" s="181" t="s">
        <v>113</v>
      </c>
      <c r="H94" s="181" t="s">
        <v>114</v>
      </c>
      <c r="I94" s="181" t="s">
        <v>115</v>
      </c>
      <c r="J94" s="181" t="s">
        <v>93</v>
      </c>
      <c r="K94" s="182" t="s">
        <v>116</v>
      </c>
      <c r="L94" s="183"/>
      <c r="M94" s="93" t="s">
        <v>19</v>
      </c>
      <c r="N94" s="94" t="s">
        <v>41</v>
      </c>
      <c r="O94" s="94" t="s">
        <v>117</v>
      </c>
      <c r="P94" s="94" t="s">
        <v>118</v>
      </c>
      <c r="Q94" s="94" t="s">
        <v>119</v>
      </c>
      <c r="R94" s="94" t="s">
        <v>120</v>
      </c>
      <c r="S94" s="94" t="s">
        <v>121</v>
      </c>
      <c r="T94" s="95" t="s">
        <v>122</v>
      </c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</row>
    <row r="95" s="2" customFormat="1" ht="22.8" customHeight="1">
      <c r="A95" s="39"/>
      <c r="B95" s="40"/>
      <c r="C95" s="100" t="s">
        <v>123</v>
      </c>
      <c r="D95" s="41"/>
      <c r="E95" s="41"/>
      <c r="F95" s="41"/>
      <c r="G95" s="41"/>
      <c r="H95" s="41"/>
      <c r="I95" s="41"/>
      <c r="J95" s="184">
        <f>BK95</f>
        <v>0</v>
      </c>
      <c r="K95" s="41"/>
      <c r="L95" s="45"/>
      <c r="M95" s="96"/>
      <c r="N95" s="185"/>
      <c r="O95" s="97"/>
      <c r="P95" s="186">
        <f>P96+P455+P464+P467</f>
        <v>0</v>
      </c>
      <c r="Q95" s="97"/>
      <c r="R95" s="186">
        <f>R96+R455+R464+R467</f>
        <v>0</v>
      </c>
      <c r="S95" s="97"/>
      <c r="T95" s="187">
        <f>T96+T455+T464+T467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70</v>
      </c>
      <c r="AU95" s="18" t="s">
        <v>94</v>
      </c>
      <c r="BK95" s="188">
        <f>BK96+BK455+BK464+BK467</f>
        <v>0</v>
      </c>
    </row>
    <row r="96" s="12" customFormat="1" ht="25.92" customHeight="1">
      <c r="A96" s="12"/>
      <c r="B96" s="189"/>
      <c r="C96" s="190"/>
      <c r="D96" s="191" t="s">
        <v>70</v>
      </c>
      <c r="E96" s="192" t="s">
        <v>124</v>
      </c>
      <c r="F96" s="192" t="s">
        <v>125</v>
      </c>
      <c r="G96" s="190"/>
      <c r="H96" s="190"/>
      <c r="I96" s="193"/>
      <c r="J96" s="194">
        <f>BK96</f>
        <v>0</v>
      </c>
      <c r="K96" s="190"/>
      <c r="L96" s="195"/>
      <c r="M96" s="196"/>
      <c r="N96" s="197"/>
      <c r="O96" s="197"/>
      <c r="P96" s="198">
        <f>P97+P229+P236+P242+P339+P371+P426+P452</f>
        <v>0</v>
      </c>
      <c r="Q96" s="197"/>
      <c r="R96" s="198">
        <f>R97+R229+R236+R242+R339+R371+R426+R452</f>
        <v>0</v>
      </c>
      <c r="S96" s="197"/>
      <c r="T96" s="199">
        <f>T97+T229+T236+T242+T339+T371+T426+T452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79</v>
      </c>
      <c r="AT96" s="201" t="s">
        <v>70</v>
      </c>
      <c r="AU96" s="201" t="s">
        <v>71</v>
      </c>
      <c r="AY96" s="200" t="s">
        <v>126</v>
      </c>
      <c r="BK96" s="202">
        <f>BK97+BK229+BK236+BK242+BK339+BK371+BK426+BK452</f>
        <v>0</v>
      </c>
    </row>
    <row r="97" s="12" customFormat="1" ht="22.8" customHeight="1">
      <c r="A97" s="12"/>
      <c r="B97" s="189"/>
      <c r="C97" s="190"/>
      <c r="D97" s="191" t="s">
        <v>70</v>
      </c>
      <c r="E97" s="203" t="s">
        <v>79</v>
      </c>
      <c r="F97" s="203" t="s">
        <v>127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SUM(P98:P228)</f>
        <v>0</v>
      </c>
      <c r="Q97" s="197"/>
      <c r="R97" s="198">
        <f>SUM(R98:R228)</f>
        <v>0</v>
      </c>
      <c r="S97" s="197"/>
      <c r="T97" s="199">
        <f>SUM(T98:T228)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79</v>
      </c>
      <c r="AT97" s="201" t="s">
        <v>70</v>
      </c>
      <c r="AU97" s="201" t="s">
        <v>79</v>
      </c>
      <c r="AY97" s="200" t="s">
        <v>126</v>
      </c>
      <c r="BK97" s="202">
        <f>SUM(BK98:BK228)</f>
        <v>0</v>
      </c>
    </row>
    <row r="98" s="2" customFormat="1" ht="37.8" customHeight="1">
      <c r="A98" s="39"/>
      <c r="B98" s="40"/>
      <c r="C98" s="205" t="s">
        <v>79</v>
      </c>
      <c r="D98" s="205" t="s">
        <v>128</v>
      </c>
      <c r="E98" s="206" t="s">
        <v>129</v>
      </c>
      <c r="F98" s="207" t="s">
        <v>130</v>
      </c>
      <c r="G98" s="208" t="s">
        <v>131</v>
      </c>
      <c r="H98" s="209">
        <v>81.691000000000002</v>
      </c>
      <c r="I98" s="210"/>
      <c r="J98" s="211">
        <f>ROUND(I98*H98,2)</f>
        <v>0</v>
      </c>
      <c r="K98" s="207" t="s">
        <v>132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133</v>
      </c>
      <c r="AT98" s="216" t="s">
        <v>128</v>
      </c>
      <c r="AU98" s="216" t="s">
        <v>81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133</v>
      </c>
      <c r="BM98" s="216" t="s">
        <v>81</v>
      </c>
    </row>
    <row r="99" s="2" customFormat="1">
      <c r="A99" s="39"/>
      <c r="B99" s="40"/>
      <c r="C99" s="41"/>
      <c r="D99" s="218" t="s">
        <v>134</v>
      </c>
      <c r="E99" s="41"/>
      <c r="F99" s="219" t="s">
        <v>135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134</v>
      </c>
      <c r="AU99" s="18" t="s">
        <v>81</v>
      </c>
    </row>
    <row r="100" s="13" customFormat="1">
      <c r="A100" s="13"/>
      <c r="B100" s="223"/>
      <c r="C100" s="224"/>
      <c r="D100" s="225" t="s">
        <v>136</v>
      </c>
      <c r="E100" s="226" t="s">
        <v>19</v>
      </c>
      <c r="F100" s="227" t="s">
        <v>137</v>
      </c>
      <c r="G100" s="224"/>
      <c r="H100" s="226" t="s">
        <v>19</v>
      </c>
      <c r="I100" s="228"/>
      <c r="J100" s="224"/>
      <c r="K100" s="224"/>
      <c r="L100" s="229"/>
      <c r="M100" s="230"/>
      <c r="N100" s="231"/>
      <c r="O100" s="231"/>
      <c r="P100" s="231"/>
      <c r="Q100" s="231"/>
      <c r="R100" s="231"/>
      <c r="S100" s="231"/>
      <c r="T100" s="23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3" t="s">
        <v>136</v>
      </c>
      <c r="AU100" s="233" t="s">
        <v>81</v>
      </c>
      <c r="AV100" s="13" t="s">
        <v>79</v>
      </c>
      <c r="AW100" s="13" t="s">
        <v>32</v>
      </c>
      <c r="AX100" s="13" t="s">
        <v>71</v>
      </c>
      <c r="AY100" s="233" t="s">
        <v>126</v>
      </c>
    </row>
    <row r="101" s="14" customFormat="1">
      <c r="A101" s="14"/>
      <c r="B101" s="234"/>
      <c r="C101" s="235"/>
      <c r="D101" s="225" t="s">
        <v>136</v>
      </c>
      <c r="E101" s="236" t="s">
        <v>19</v>
      </c>
      <c r="F101" s="237" t="s">
        <v>138</v>
      </c>
      <c r="G101" s="235"/>
      <c r="H101" s="238">
        <v>81.691000000000002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136</v>
      </c>
      <c r="AU101" s="244" t="s">
        <v>81</v>
      </c>
      <c r="AV101" s="14" t="s">
        <v>81</v>
      </c>
      <c r="AW101" s="14" t="s">
        <v>32</v>
      </c>
      <c r="AX101" s="14" t="s">
        <v>71</v>
      </c>
      <c r="AY101" s="244" t="s">
        <v>126</v>
      </c>
    </row>
    <row r="102" s="15" customFormat="1">
      <c r="A102" s="15"/>
      <c r="B102" s="245"/>
      <c r="C102" s="246"/>
      <c r="D102" s="225" t="s">
        <v>136</v>
      </c>
      <c r="E102" s="247" t="s">
        <v>19</v>
      </c>
      <c r="F102" s="248" t="s">
        <v>139</v>
      </c>
      <c r="G102" s="246"/>
      <c r="H102" s="249">
        <v>81.691000000000002</v>
      </c>
      <c r="I102" s="250"/>
      <c r="J102" s="246"/>
      <c r="K102" s="246"/>
      <c r="L102" s="251"/>
      <c r="M102" s="252"/>
      <c r="N102" s="253"/>
      <c r="O102" s="253"/>
      <c r="P102" s="253"/>
      <c r="Q102" s="253"/>
      <c r="R102" s="253"/>
      <c r="S102" s="253"/>
      <c r="T102" s="25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5" t="s">
        <v>136</v>
      </c>
      <c r="AU102" s="255" t="s">
        <v>81</v>
      </c>
      <c r="AV102" s="15" t="s">
        <v>133</v>
      </c>
      <c r="AW102" s="15" t="s">
        <v>32</v>
      </c>
      <c r="AX102" s="15" t="s">
        <v>79</v>
      </c>
      <c r="AY102" s="255" t="s">
        <v>126</v>
      </c>
    </row>
    <row r="103" s="2" customFormat="1" ht="24.15" customHeight="1">
      <c r="A103" s="39"/>
      <c r="B103" s="40"/>
      <c r="C103" s="205" t="s">
        <v>81</v>
      </c>
      <c r="D103" s="205" t="s">
        <v>128</v>
      </c>
      <c r="E103" s="206" t="s">
        <v>140</v>
      </c>
      <c r="F103" s="207" t="s">
        <v>141</v>
      </c>
      <c r="G103" s="208" t="s">
        <v>131</v>
      </c>
      <c r="H103" s="209">
        <v>13.300000000000001</v>
      </c>
      <c r="I103" s="210"/>
      <c r="J103" s="211">
        <f>ROUND(I103*H103,2)</f>
        <v>0</v>
      </c>
      <c r="K103" s="207" t="s">
        <v>132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133</v>
      </c>
      <c r="AT103" s="216" t="s">
        <v>128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133</v>
      </c>
      <c r="BM103" s="216" t="s">
        <v>133</v>
      </c>
    </row>
    <row r="104" s="2" customFormat="1">
      <c r="A104" s="39"/>
      <c r="B104" s="40"/>
      <c r="C104" s="41"/>
      <c r="D104" s="218" t="s">
        <v>134</v>
      </c>
      <c r="E104" s="41"/>
      <c r="F104" s="219" t="s">
        <v>142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134</v>
      </c>
      <c r="AU104" s="18" t="s">
        <v>81</v>
      </c>
    </row>
    <row r="105" s="13" customFormat="1">
      <c r="A105" s="13"/>
      <c r="B105" s="223"/>
      <c r="C105" s="224"/>
      <c r="D105" s="225" t="s">
        <v>136</v>
      </c>
      <c r="E105" s="226" t="s">
        <v>19</v>
      </c>
      <c r="F105" s="227" t="s">
        <v>143</v>
      </c>
      <c r="G105" s="224"/>
      <c r="H105" s="226" t="s">
        <v>19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136</v>
      </c>
      <c r="AU105" s="233" t="s">
        <v>81</v>
      </c>
      <c r="AV105" s="13" t="s">
        <v>79</v>
      </c>
      <c r="AW105" s="13" t="s">
        <v>32</v>
      </c>
      <c r="AX105" s="13" t="s">
        <v>71</v>
      </c>
      <c r="AY105" s="233" t="s">
        <v>126</v>
      </c>
    </row>
    <row r="106" s="14" customFormat="1">
      <c r="A106" s="14"/>
      <c r="B106" s="234"/>
      <c r="C106" s="235"/>
      <c r="D106" s="225" t="s">
        <v>136</v>
      </c>
      <c r="E106" s="236" t="s">
        <v>19</v>
      </c>
      <c r="F106" s="237" t="s">
        <v>144</v>
      </c>
      <c r="G106" s="235"/>
      <c r="H106" s="238">
        <v>2.8519999999999999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4" t="s">
        <v>136</v>
      </c>
      <c r="AU106" s="244" t="s">
        <v>81</v>
      </c>
      <c r="AV106" s="14" t="s">
        <v>81</v>
      </c>
      <c r="AW106" s="14" t="s">
        <v>32</v>
      </c>
      <c r="AX106" s="14" t="s">
        <v>71</v>
      </c>
      <c r="AY106" s="244" t="s">
        <v>126</v>
      </c>
    </row>
    <row r="107" s="14" customFormat="1">
      <c r="A107" s="14"/>
      <c r="B107" s="234"/>
      <c r="C107" s="235"/>
      <c r="D107" s="225" t="s">
        <v>136</v>
      </c>
      <c r="E107" s="236" t="s">
        <v>19</v>
      </c>
      <c r="F107" s="237" t="s">
        <v>145</v>
      </c>
      <c r="G107" s="235"/>
      <c r="H107" s="238">
        <v>5.5010000000000003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4" t="s">
        <v>136</v>
      </c>
      <c r="AU107" s="244" t="s">
        <v>81</v>
      </c>
      <c r="AV107" s="14" t="s">
        <v>81</v>
      </c>
      <c r="AW107" s="14" t="s">
        <v>32</v>
      </c>
      <c r="AX107" s="14" t="s">
        <v>71</v>
      </c>
      <c r="AY107" s="244" t="s">
        <v>126</v>
      </c>
    </row>
    <row r="108" s="14" customFormat="1">
      <c r="A108" s="14"/>
      <c r="B108" s="234"/>
      <c r="C108" s="235"/>
      <c r="D108" s="225" t="s">
        <v>136</v>
      </c>
      <c r="E108" s="236" t="s">
        <v>19</v>
      </c>
      <c r="F108" s="237" t="s">
        <v>146</v>
      </c>
      <c r="G108" s="235"/>
      <c r="H108" s="238">
        <v>4.9470000000000001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136</v>
      </c>
      <c r="AU108" s="244" t="s">
        <v>81</v>
      </c>
      <c r="AV108" s="14" t="s">
        <v>81</v>
      </c>
      <c r="AW108" s="14" t="s">
        <v>32</v>
      </c>
      <c r="AX108" s="14" t="s">
        <v>71</v>
      </c>
      <c r="AY108" s="244" t="s">
        <v>126</v>
      </c>
    </row>
    <row r="109" s="15" customFormat="1">
      <c r="A109" s="15"/>
      <c r="B109" s="245"/>
      <c r="C109" s="246"/>
      <c r="D109" s="225" t="s">
        <v>136</v>
      </c>
      <c r="E109" s="247" t="s">
        <v>19</v>
      </c>
      <c r="F109" s="248" t="s">
        <v>139</v>
      </c>
      <c r="G109" s="246"/>
      <c r="H109" s="249">
        <v>13.300000000000001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5" t="s">
        <v>136</v>
      </c>
      <c r="AU109" s="255" t="s">
        <v>81</v>
      </c>
      <c r="AV109" s="15" t="s">
        <v>133</v>
      </c>
      <c r="AW109" s="15" t="s">
        <v>32</v>
      </c>
      <c r="AX109" s="15" t="s">
        <v>79</v>
      </c>
      <c r="AY109" s="255" t="s">
        <v>126</v>
      </c>
    </row>
    <row r="110" s="2" customFormat="1" ht="37.8" customHeight="1">
      <c r="A110" s="39"/>
      <c r="B110" s="40"/>
      <c r="C110" s="205" t="s">
        <v>147</v>
      </c>
      <c r="D110" s="205" t="s">
        <v>128</v>
      </c>
      <c r="E110" s="206" t="s">
        <v>148</v>
      </c>
      <c r="F110" s="207" t="s">
        <v>149</v>
      </c>
      <c r="G110" s="208" t="s">
        <v>131</v>
      </c>
      <c r="H110" s="209">
        <v>81.691000000000002</v>
      </c>
      <c r="I110" s="210"/>
      <c r="J110" s="211">
        <f>ROUND(I110*H110,2)</f>
        <v>0</v>
      </c>
      <c r="K110" s="207" t="s">
        <v>150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133</v>
      </c>
      <c r="AT110" s="216" t="s">
        <v>128</v>
      </c>
      <c r="AU110" s="216" t="s">
        <v>81</v>
      </c>
      <c r="AY110" s="18" t="s">
        <v>126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133</v>
      </c>
      <c r="BM110" s="216" t="s">
        <v>151</v>
      </c>
    </row>
    <row r="111" s="2" customFormat="1">
      <c r="A111" s="39"/>
      <c r="B111" s="40"/>
      <c r="C111" s="41"/>
      <c r="D111" s="218" t="s">
        <v>134</v>
      </c>
      <c r="E111" s="41"/>
      <c r="F111" s="219" t="s">
        <v>152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134</v>
      </c>
      <c r="AU111" s="18" t="s">
        <v>81</v>
      </c>
    </row>
    <row r="112" s="13" customFormat="1">
      <c r="A112" s="13"/>
      <c r="B112" s="223"/>
      <c r="C112" s="224"/>
      <c r="D112" s="225" t="s">
        <v>136</v>
      </c>
      <c r="E112" s="226" t="s">
        <v>19</v>
      </c>
      <c r="F112" s="227" t="s">
        <v>137</v>
      </c>
      <c r="G112" s="224"/>
      <c r="H112" s="226" t="s">
        <v>19</v>
      </c>
      <c r="I112" s="228"/>
      <c r="J112" s="224"/>
      <c r="K112" s="224"/>
      <c r="L112" s="229"/>
      <c r="M112" s="230"/>
      <c r="N112" s="231"/>
      <c r="O112" s="231"/>
      <c r="P112" s="231"/>
      <c r="Q112" s="231"/>
      <c r="R112" s="231"/>
      <c r="S112" s="231"/>
      <c r="T112" s="23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3" t="s">
        <v>136</v>
      </c>
      <c r="AU112" s="233" t="s">
        <v>81</v>
      </c>
      <c r="AV112" s="13" t="s">
        <v>79</v>
      </c>
      <c r="AW112" s="13" t="s">
        <v>32</v>
      </c>
      <c r="AX112" s="13" t="s">
        <v>71</v>
      </c>
      <c r="AY112" s="233" t="s">
        <v>126</v>
      </c>
    </row>
    <row r="113" s="14" customFormat="1">
      <c r="A113" s="14"/>
      <c r="B113" s="234"/>
      <c r="C113" s="235"/>
      <c r="D113" s="225" t="s">
        <v>136</v>
      </c>
      <c r="E113" s="236" t="s">
        <v>19</v>
      </c>
      <c r="F113" s="237" t="s">
        <v>138</v>
      </c>
      <c r="G113" s="235"/>
      <c r="H113" s="238">
        <v>81.691000000000002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136</v>
      </c>
      <c r="AU113" s="244" t="s">
        <v>81</v>
      </c>
      <c r="AV113" s="14" t="s">
        <v>81</v>
      </c>
      <c r="AW113" s="14" t="s">
        <v>32</v>
      </c>
      <c r="AX113" s="14" t="s">
        <v>71</v>
      </c>
      <c r="AY113" s="244" t="s">
        <v>126</v>
      </c>
    </row>
    <row r="114" s="15" customFormat="1">
      <c r="A114" s="15"/>
      <c r="B114" s="245"/>
      <c r="C114" s="246"/>
      <c r="D114" s="225" t="s">
        <v>136</v>
      </c>
      <c r="E114" s="247" t="s">
        <v>19</v>
      </c>
      <c r="F114" s="248" t="s">
        <v>139</v>
      </c>
      <c r="G114" s="246"/>
      <c r="H114" s="249">
        <v>81.691000000000002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5" t="s">
        <v>136</v>
      </c>
      <c r="AU114" s="255" t="s">
        <v>81</v>
      </c>
      <c r="AV114" s="15" t="s">
        <v>133</v>
      </c>
      <c r="AW114" s="15" t="s">
        <v>32</v>
      </c>
      <c r="AX114" s="15" t="s">
        <v>79</v>
      </c>
      <c r="AY114" s="255" t="s">
        <v>126</v>
      </c>
    </row>
    <row r="115" s="2" customFormat="1" ht="37.8" customHeight="1">
      <c r="A115" s="39"/>
      <c r="B115" s="40"/>
      <c r="C115" s="205" t="s">
        <v>133</v>
      </c>
      <c r="D115" s="205" t="s">
        <v>128</v>
      </c>
      <c r="E115" s="206" t="s">
        <v>153</v>
      </c>
      <c r="F115" s="207" t="s">
        <v>154</v>
      </c>
      <c r="G115" s="208" t="s">
        <v>131</v>
      </c>
      <c r="H115" s="209">
        <v>297.19999999999999</v>
      </c>
      <c r="I115" s="210"/>
      <c r="J115" s="211">
        <f>ROUND(I115*H115,2)</f>
        <v>0</v>
      </c>
      <c r="K115" s="207" t="s">
        <v>150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133</v>
      </c>
      <c r="AT115" s="216" t="s">
        <v>128</v>
      </c>
      <c r="AU115" s="216" t="s">
        <v>81</v>
      </c>
      <c r="AY115" s="18" t="s">
        <v>126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133</v>
      </c>
      <c r="BM115" s="216" t="s">
        <v>155</v>
      </c>
    </row>
    <row r="116" s="2" customFormat="1">
      <c r="A116" s="39"/>
      <c r="B116" s="40"/>
      <c r="C116" s="41"/>
      <c r="D116" s="218" t="s">
        <v>134</v>
      </c>
      <c r="E116" s="41"/>
      <c r="F116" s="219" t="s">
        <v>156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134</v>
      </c>
      <c r="AU116" s="18" t="s">
        <v>81</v>
      </c>
    </row>
    <row r="117" s="13" customFormat="1">
      <c r="A117" s="13"/>
      <c r="B117" s="223"/>
      <c r="C117" s="224"/>
      <c r="D117" s="225" t="s">
        <v>136</v>
      </c>
      <c r="E117" s="226" t="s">
        <v>19</v>
      </c>
      <c r="F117" s="227" t="s">
        <v>157</v>
      </c>
      <c r="G117" s="224"/>
      <c r="H117" s="226" t="s">
        <v>19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136</v>
      </c>
      <c r="AU117" s="233" t="s">
        <v>81</v>
      </c>
      <c r="AV117" s="13" t="s">
        <v>79</v>
      </c>
      <c r="AW117" s="13" t="s">
        <v>32</v>
      </c>
      <c r="AX117" s="13" t="s">
        <v>71</v>
      </c>
      <c r="AY117" s="233" t="s">
        <v>126</v>
      </c>
    </row>
    <row r="118" s="14" customFormat="1">
      <c r="A118" s="14"/>
      <c r="B118" s="234"/>
      <c r="C118" s="235"/>
      <c r="D118" s="225" t="s">
        <v>136</v>
      </c>
      <c r="E118" s="236" t="s">
        <v>19</v>
      </c>
      <c r="F118" s="237" t="s">
        <v>158</v>
      </c>
      <c r="G118" s="235"/>
      <c r="H118" s="238">
        <v>297.19999999999999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136</v>
      </c>
      <c r="AU118" s="244" t="s">
        <v>81</v>
      </c>
      <c r="AV118" s="14" t="s">
        <v>81</v>
      </c>
      <c r="AW118" s="14" t="s">
        <v>32</v>
      </c>
      <c r="AX118" s="14" t="s">
        <v>71</v>
      </c>
      <c r="AY118" s="244" t="s">
        <v>126</v>
      </c>
    </row>
    <row r="119" s="15" customFormat="1">
      <c r="A119" s="15"/>
      <c r="B119" s="245"/>
      <c r="C119" s="246"/>
      <c r="D119" s="225" t="s">
        <v>136</v>
      </c>
      <c r="E119" s="247" t="s">
        <v>19</v>
      </c>
      <c r="F119" s="248" t="s">
        <v>139</v>
      </c>
      <c r="G119" s="246"/>
      <c r="H119" s="249">
        <v>297.19999999999999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5" t="s">
        <v>136</v>
      </c>
      <c r="AU119" s="255" t="s">
        <v>81</v>
      </c>
      <c r="AV119" s="15" t="s">
        <v>133</v>
      </c>
      <c r="AW119" s="15" t="s">
        <v>32</v>
      </c>
      <c r="AX119" s="15" t="s">
        <v>79</v>
      </c>
      <c r="AY119" s="255" t="s">
        <v>126</v>
      </c>
    </row>
    <row r="120" s="2" customFormat="1" ht="24.15" customHeight="1">
      <c r="A120" s="39"/>
      <c r="B120" s="40"/>
      <c r="C120" s="205" t="s">
        <v>159</v>
      </c>
      <c r="D120" s="205" t="s">
        <v>128</v>
      </c>
      <c r="E120" s="206" t="s">
        <v>160</v>
      </c>
      <c r="F120" s="207" t="s">
        <v>161</v>
      </c>
      <c r="G120" s="208" t="s">
        <v>162</v>
      </c>
      <c r="H120" s="209">
        <v>77</v>
      </c>
      <c r="I120" s="210"/>
      <c r="J120" s="211">
        <f>ROUND(I120*H120,2)</f>
        <v>0</v>
      </c>
      <c r="K120" s="207" t="s">
        <v>132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133</v>
      </c>
      <c r="AT120" s="216" t="s">
        <v>128</v>
      </c>
      <c r="AU120" s="216" t="s">
        <v>81</v>
      </c>
      <c r="AY120" s="18" t="s">
        <v>126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133</v>
      </c>
      <c r="BM120" s="216" t="s">
        <v>163</v>
      </c>
    </row>
    <row r="121" s="2" customFormat="1">
      <c r="A121" s="39"/>
      <c r="B121" s="40"/>
      <c r="C121" s="41"/>
      <c r="D121" s="218" t="s">
        <v>134</v>
      </c>
      <c r="E121" s="41"/>
      <c r="F121" s="219" t="s">
        <v>164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134</v>
      </c>
      <c r="AU121" s="18" t="s">
        <v>81</v>
      </c>
    </row>
    <row r="122" s="14" customFormat="1">
      <c r="A122" s="14"/>
      <c r="B122" s="234"/>
      <c r="C122" s="235"/>
      <c r="D122" s="225" t="s">
        <v>136</v>
      </c>
      <c r="E122" s="236" t="s">
        <v>19</v>
      </c>
      <c r="F122" s="237" t="s">
        <v>165</v>
      </c>
      <c r="G122" s="235"/>
      <c r="H122" s="238">
        <v>77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4" t="s">
        <v>136</v>
      </c>
      <c r="AU122" s="244" t="s">
        <v>81</v>
      </c>
      <c r="AV122" s="14" t="s">
        <v>81</v>
      </c>
      <c r="AW122" s="14" t="s">
        <v>32</v>
      </c>
      <c r="AX122" s="14" t="s">
        <v>71</v>
      </c>
      <c r="AY122" s="244" t="s">
        <v>126</v>
      </c>
    </row>
    <row r="123" s="15" customFormat="1">
      <c r="A123" s="15"/>
      <c r="B123" s="245"/>
      <c r="C123" s="246"/>
      <c r="D123" s="225" t="s">
        <v>136</v>
      </c>
      <c r="E123" s="247" t="s">
        <v>19</v>
      </c>
      <c r="F123" s="248" t="s">
        <v>139</v>
      </c>
      <c r="G123" s="246"/>
      <c r="H123" s="249">
        <v>77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5" t="s">
        <v>136</v>
      </c>
      <c r="AU123" s="255" t="s">
        <v>81</v>
      </c>
      <c r="AV123" s="15" t="s">
        <v>133</v>
      </c>
      <c r="AW123" s="15" t="s">
        <v>32</v>
      </c>
      <c r="AX123" s="15" t="s">
        <v>79</v>
      </c>
      <c r="AY123" s="255" t="s">
        <v>126</v>
      </c>
    </row>
    <row r="124" s="2" customFormat="1" ht="16.5" customHeight="1">
      <c r="A124" s="39"/>
      <c r="B124" s="40"/>
      <c r="C124" s="205" t="s">
        <v>151</v>
      </c>
      <c r="D124" s="205" t="s">
        <v>128</v>
      </c>
      <c r="E124" s="206" t="s">
        <v>166</v>
      </c>
      <c r="F124" s="207" t="s">
        <v>167</v>
      </c>
      <c r="G124" s="208" t="s">
        <v>131</v>
      </c>
      <c r="H124" s="209">
        <v>152.19999999999999</v>
      </c>
      <c r="I124" s="210"/>
      <c r="J124" s="211">
        <f>ROUND(I124*H124,2)</f>
        <v>0</v>
      </c>
      <c r="K124" s="207" t="s">
        <v>132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133</v>
      </c>
      <c r="AT124" s="216" t="s">
        <v>128</v>
      </c>
      <c r="AU124" s="216" t="s">
        <v>81</v>
      </c>
      <c r="AY124" s="18" t="s">
        <v>126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133</v>
      </c>
      <c r="BM124" s="216" t="s">
        <v>168</v>
      </c>
    </row>
    <row r="125" s="2" customFormat="1">
      <c r="A125" s="39"/>
      <c r="B125" s="40"/>
      <c r="C125" s="41"/>
      <c r="D125" s="218" t="s">
        <v>134</v>
      </c>
      <c r="E125" s="41"/>
      <c r="F125" s="219" t="s">
        <v>169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134</v>
      </c>
      <c r="AU125" s="18" t="s">
        <v>81</v>
      </c>
    </row>
    <row r="126" s="13" customFormat="1">
      <c r="A126" s="13"/>
      <c r="B126" s="223"/>
      <c r="C126" s="224"/>
      <c r="D126" s="225" t="s">
        <v>136</v>
      </c>
      <c r="E126" s="226" t="s">
        <v>19</v>
      </c>
      <c r="F126" s="227" t="s">
        <v>170</v>
      </c>
      <c r="G126" s="224"/>
      <c r="H126" s="226" t="s">
        <v>19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136</v>
      </c>
      <c r="AU126" s="233" t="s">
        <v>81</v>
      </c>
      <c r="AV126" s="13" t="s">
        <v>79</v>
      </c>
      <c r="AW126" s="13" t="s">
        <v>32</v>
      </c>
      <c r="AX126" s="13" t="s">
        <v>71</v>
      </c>
      <c r="AY126" s="233" t="s">
        <v>126</v>
      </c>
    </row>
    <row r="127" s="14" customFormat="1">
      <c r="A127" s="14"/>
      <c r="B127" s="234"/>
      <c r="C127" s="235"/>
      <c r="D127" s="225" t="s">
        <v>136</v>
      </c>
      <c r="E127" s="236" t="s">
        <v>19</v>
      </c>
      <c r="F127" s="237" t="s">
        <v>171</v>
      </c>
      <c r="G127" s="235"/>
      <c r="H127" s="238">
        <v>152.19999999999999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4" t="s">
        <v>136</v>
      </c>
      <c r="AU127" s="244" t="s">
        <v>81</v>
      </c>
      <c r="AV127" s="14" t="s">
        <v>81</v>
      </c>
      <c r="AW127" s="14" t="s">
        <v>32</v>
      </c>
      <c r="AX127" s="14" t="s">
        <v>71</v>
      </c>
      <c r="AY127" s="244" t="s">
        <v>126</v>
      </c>
    </row>
    <row r="128" s="15" customFormat="1">
      <c r="A128" s="15"/>
      <c r="B128" s="245"/>
      <c r="C128" s="246"/>
      <c r="D128" s="225" t="s">
        <v>136</v>
      </c>
      <c r="E128" s="247" t="s">
        <v>19</v>
      </c>
      <c r="F128" s="248" t="s">
        <v>139</v>
      </c>
      <c r="G128" s="246"/>
      <c r="H128" s="249">
        <v>152.19999999999999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5" t="s">
        <v>136</v>
      </c>
      <c r="AU128" s="255" t="s">
        <v>81</v>
      </c>
      <c r="AV128" s="15" t="s">
        <v>133</v>
      </c>
      <c r="AW128" s="15" t="s">
        <v>32</v>
      </c>
      <c r="AX128" s="15" t="s">
        <v>79</v>
      </c>
      <c r="AY128" s="255" t="s">
        <v>126</v>
      </c>
    </row>
    <row r="129" s="2" customFormat="1" ht="21.75" customHeight="1">
      <c r="A129" s="39"/>
      <c r="B129" s="40"/>
      <c r="C129" s="205" t="s">
        <v>172</v>
      </c>
      <c r="D129" s="205" t="s">
        <v>128</v>
      </c>
      <c r="E129" s="206" t="s">
        <v>173</v>
      </c>
      <c r="F129" s="207" t="s">
        <v>174</v>
      </c>
      <c r="G129" s="208" t="s">
        <v>175</v>
      </c>
      <c r="H129" s="209">
        <v>271.02800000000002</v>
      </c>
      <c r="I129" s="210"/>
      <c r="J129" s="211">
        <f>ROUND(I129*H129,2)</f>
        <v>0</v>
      </c>
      <c r="K129" s="207" t="s">
        <v>132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133</v>
      </c>
      <c r="AT129" s="216" t="s">
        <v>128</v>
      </c>
      <c r="AU129" s="216" t="s">
        <v>81</v>
      </c>
      <c r="AY129" s="18" t="s">
        <v>126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133</v>
      </c>
      <c r="BM129" s="216" t="s">
        <v>176</v>
      </c>
    </row>
    <row r="130" s="2" customFormat="1">
      <c r="A130" s="39"/>
      <c r="B130" s="40"/>
      <c r="C130" s="41"/>
      <c r="D130" s="218" t="s">
        <v>134</v>
      </c>
      <c r="E130" s="41"/>
      <c r="F130" s="219" t="s">
        <v>177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134</v>
      </c>
      <c r="AU130" s="18" t="s">
        <v>81</v>
      </c>
    </row>
    <row r="131" s="13" customFormat="1">
      <c r="A131" s="13"/>
      <c r="B131" s="223"/>
      <c r="C131" s="224"/>
      <c r="D131" s="225" t="s">
        <v>136</v>
      </c>
      <c r="E131" s="226" t="s">
        <v>19</v>
      </c>
      <c r="F131" s="227" t="s">
        <v>170</v>
      </c>
      <c r="G131" s="224"/>
      <c r="H131" s="226" t="s">
        <v>19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136</v>
      </c>
      <c r="AU131" s="233" t="s">
        <v>81</v>
      </c>
      <c r="AV131" s="13" t="s">
        <v>79</v>
      </c>
      <c r="AW131" s="13" t="s">
        <v>32</v>
      </c>
      <c r="AX131" s="13" t="s">
        <v>71</v>
      </c>
      <c r="AY131" s="233" t="s">
        <v>126</v>
      </c>
    </row>
    <row r="132" s="14" customFormat="1">
      <c r="A132" s="14"/>
      <c r="B132" s="234"/>
      <c r="C132" s="235"/>
      <c r="D132" s="225" t="s">
        <v>136</v>
      </c>
      <c r="E132" s="236" t="s">
        <v>19</v>
      </c>
      <c r="F132" s="237" t="s">
        <v>178</v>
      </c>
      <c r="G132" s="235"/>
      <c r="H132" s="238">
        <v>38.049999999999997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4" t="s">
        <v>136</v>
      </c>
      <c r="AU132" s="244" t="s">
        <v>81</v>
      </c>
      <c r="AV132" s="14" t="s">
        <v>81</v>
      </c>
      <c r="AW132" s="14" t="s">
        <v>32</v>
      </c>
      <c r="AX132" s="14" t="s">
        <v>71</v>
      </c>
      <c r="AY132" s="244" t="s">
        <v>126</v>
      </c>
    </row>
    <row r="133" s="13" customFormat="1">
      <c r="A133" s="13"/>
      <c r="B133" s="223"/>
      <c r="C133" s="224"/>
      <c r="D133" s="225" t="s">
        <v>136</v>
      </c>
      <c r="E133" s="226" t="s">
        <v>19</v>
      </c>
      <c r="F133" s="227" t="s">
        <v>157</v>
      </c>
      <c r="G133" s="224"/>
      <c r="H133" s="226" t="s">
        <v>19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136</v>
      </c>
      <c r="AU133" s="233" t="s">
        <v>81</v>
      </c>
      <c r="AV133" s="13" t="s">
        <v>79</v>
      </c>
      <c r="AW133" s="13" t="s">
        <v>32</v>
      </c>
      <c r="AX133" s="13" t="s">
        <v>71</v>
      </c>
      <c r="AY133" s="233" t="s">
        <v>126</v>
      </c>
    </row>
    <row r="134" s="14" customFormat="1">
      <c r="A134" s="14"/>
      <c r="B134" s="234"/>
      <c r="C134" s="235"/>
      <c r="D134" s="225" t="s">
        <v>136</v>
      </c>
      <c r="E134" s="236" t="s">
        <v>19</v>
      </c>
      <c r="F134" s="237" t="s">
        <v>179</v>
      </c>
      <c r="G134" s="235"/>
      <c r="H134" s="238">
        <v>59.439999999999998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4" t="s">
        <v>136</v>
      </c>
      <c r="AU134" s="244" t="s">
        <v>81</v>
      </c>
      <c r="AV134" s="14" t="s">
        <v>81</v>
      </c>
      <c r="AW134" s="14" t="s">
        <v>32</v>
      </c>
      <c r="AX134" s="14" t="s">
        <v>71</v>
      </c>
      <c r="AY134" s="244" t="s">
        <v>126</v>
      </c>
    </row>
    <row r="135" s="13" customFormat="1">
      <c r="A135" s="13"/>
      <c r="B135" s="223"/>
      <c r="C135" s="224"/>
      <c r="D135" s="225" t="s">
        <v>136</v>
      </c>
      <c r="E135" s="226" t="s">
        <v>19</v>
      </c>
      <c r="F135" s="227" t="s">
        <v>137</v>
      </c>
      <c r="G135" s="224"/>
      <c r="H135" s="226" t="s">
        <v>19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136</v>
      </c>
      <c r="AU135" s="233" t="s">
        <v>81</v>
      </c>
      <c r="AV135" s="13" t="s">
        <v>79</v>
      </c>
      <c r="AW135" s="13" t="s">
        <v>32</v>
      </c>
      <c r="AX135" s="13" t="s">
        <v>71</v>
      </c>
      <c r="AY135" s="233" t="s">
        <v>126</v>
      </c>
    </row>
    <row r="136" s="14" customFormat="1">
      <c r="A136" s="14"/>
      <c r="B136" s="234"/>
      <c r="C136" s="235"/>
      <c r="D136" s="225" t="s">
        <v>136</v>
      </c>
      <c r="E136" s="236" t="s">
        <v>19</v>
      </c>
      <c r="F136" s="237" t="s">
        <v>180</v>
      </c>
      <c r="G136" s="235"/>
      <c r="H136" s="238">
        <v>16.338000000000001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4" t="s">
        <v>136</v>
      </c>
      <c r="AU136" s="244" t="s">
        <v>81</v>
      </c>
      <c r="AV136" s="14" t="s">
        <v>81</v>
      </c>
      <c r="AW136" s="14" t="s">
        <v>32</v>
      </c>
      <c r="AX136" s="14" t="s">
        <v>71</v>
      </c>
      <c r="AY136" s="244" t="s">
        <v>126</v>
      </c>
    </row>
    <row r="137" s="13" customFormat="1">
      <c r="A137" s="13"/>
      <c r="B137" s="223"/>
      <c r="C137" s="224"/>
      <c r="D137" s="225" t="s">
        <v>136</v>
      </c>
      <c r="E137" s="226" t="s">
        <v>19</v>
      </c>
      <c r="F137" s="227" t="s">
        <v>181</v>
      </c>
      <c r="G137" s="224"/>
      <c r="H137" s="226" t="s">
        <v>19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136</v>
      </c>
      <c r="AU137" s="233" t="s">
        <v>81</v>
      </c>
      <c r="AV137" s="13" t="s">
        <v>79</v>
      </c>
      <c r="AW137" s="13" t="s">
        <v>32</v>
      </c>
      <c r="AX137" s="13" t="s">
        <v>71</v>
      </c>
      <c r="AY137" s="233" t="s">
        <v>126</v>
      </c>
    </row>
    <row r="138" s="13" customFormat="1">
      <c r="A138" s="13"/>
      <c r="B138" s="223"/>
      <c r="C138" s="224"/>
      <c r="D138" s="225" t="s">
        <v>136</v>
      </c>
      <c r="E138" s="226" t="s">
        <v>19</v>
      </c>
      <c r="F138" s="227" t="s">
        <v>181</v>
      </c>
      <c r="G138" s="224"/>
      <c r="H138" s="226" t="s">
        <v>19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136</v>
      </c>
      <c r="AU138" s="233" t="s">
        <v>81</v>
      </c>
      <c r="AV138" s="13" t="s">
        <v>79</v>
      </c>
      <c r="AW138" s="13" t="s">
        <v>32</v>
      </c>
      <c r="AX138" s="13" t="s">
        <v>71</v>
      </c>
      <c r="AY138" s="233" t="s">
        <v>126</v>
      </c>
    </row>
    <row r="139" s="13" customFormat="1">
      <c r="A139" s="13"/>
      <c r="B139" s="223"/>
      <c r="C139" s="224"/>
      <c r="D139" s="225" t="s">
        <v>136</v>
      </c>
      <c r="E139" s="226" t="s">
        <v>19</v>
      </c>
      <c r="F139" s="227" t="s">
        <v>182</v>
      </c>
      <c r="G139" s="224"/>
      <c r="H139" s="226" t="s">
        <v>19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136</v>
      </c>
      <c r="AU139" s="233" t="s">
        <v>81</v>
      </c>
      <c r="AV139" s="13" t="s">
        <v>79</v>
      </c>
      <c r="AW139" s="13" t="s">
        <v>32</v>
      </c>
      <c r="AX139" s="13" t="s">
        <v>71</v>
      </c>
      <c r="AY139" s="233" t="s">
        <v>126</v>
      </c>
    </row>
    <row r="140" s="14" customFormat="1">
      <c r="A140" s="14"/>
      <c r="B140" s="234"/>
      <c r="C140" s="235"/>
      <c r="D140" s="225" t="s">
        <v>136</v>
      </c>
      <c r="E140" s="236" t="s">
        <v>19</v>
      </c>
      <c r="F140" s="237" t="s">
        <v>183</v>
      </c>
      <c r="G140" s="235"/>
      <c r="H140" s="238">
        <v>157.19999999999999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4" t="s">
        <v>136</v>
      </c>
      <c r="AU140" s="244" t="s">
        <v>81</v>
      </c>
      <c r="AV140" s="14" t="s">
        <v>81</v>
      </c>
      <c r="AW140" s="14" t="s">
        <v>32</v>
      </c>
      <c r="AX140" s="14" t="s">
        <v>71</v>
      </c>
      <c r="AY140" s="244" t="s">
        <v>126</v>
      </c>
    </row>
    <row r="141" s="15" customFormat="1">
      <c r="A141" s="15"/>
      <c r="B141" s="245"/>
      <c r="C141" s="246"/>
      <c r="D141" s="225" t="s">
        <v>136</v>
      </c>
      <c r="E141" s="247" t="s">
        <v>19</v>
      </c>
      <c r="F141" s="248" t="s">
        <v>139</v>
      </c>
      <c r="G141" s="246"/>
      <c r="H141" s="249">
        <v>271.02800000000002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5" t="s">
        <v>136</v>
      </c>
      <c r="AU141" s="255" t="s">
        <v>81</v>
      </c>
      <c r="AV141" s="15" t="s">
        <v>133</v>
      </c>
      <c r="AW141" s="15" t="s">
        <v>32</v>
      </c>
      <c r="AX141" s="15" t="s">
        <v>79</v>
      </c>
      <c r="AY141" s="255" t="s">
        <v>126</v>
      </c>
    </row>
    <row r="142" s="2" customFormat="1" ht="24.15" customHeight="1">
      <c r="A142" s="39"/>
      <c r="B142" s="40"/>
      <c r="C142" s="205" t="s">
        <v>155</v>
      </c>
      <c r="D142" s="205" t="s">
        <v>128</v>
      </c>
      <c r="E142" s="206" t="s">
        <v>184</v>
      </c>
      <c r="F142" s="207" t="s">
        <v>185</v>
      </c>
      <c r="G142" s="208" t="s">
        <v>175</v>
      </c>
      <c r="H142" s="209">
        <v>32.759999999999998</v>
      </c>
      <c r="I142" s="210"/>
      <c r="J142" s="211">
        <f>ROUND(I142*H142,2)</f>
        <v>0</v>
      </c>
      <c r="K142" s="207" t="s">
        <v>150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133</v>
      </c>
      <c r="AT142" s="216" t="s">
        <v>128</v>
      </c>
      <c r="AU142" s="216" t="s">
        <v>81</v>
      </c>
      <c r="AY142" s="18" t="s">
        <v>126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133</v>
      </c>
      <c r="BM142" s="216" t="s">
        <v>186</v>
      </c>
    </row>
    <row r="143" s="2" customFormat="1">
      <c r="A143" s="39"/>
      <c r="B143" s="40"/>
      <c r="C143" s="41"/>
      <c r="D143" s="218" t="s">
        <v>134</v>
      </c>
      <c r="E143" s="41"/>
      <c r="F143" s="219" t="s">
        <v>187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134</v>
      </c>
      <c r="AU143" s="18" t="s">
        <v>81</v>
      </c>
    </row>
    <row r="144" s="13" customFormat="1">
      <c r="A144" s="13"/>
      <c r="B144" s="223"/>
      <c r="C144" s="224"/>
      <c r="D144" s="225" t="s">
        <v>136</v>
      </c>
      <c r="E144" s="226" t="s">
        <v>19</v>
      </c>
      <c r="F144" s="227" t="s">
        <v>188</v>
      </c>
      <c r="G144" s="224"/>
      <c r="H144" s="226" t="s">
        <v>19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136</v>
      </c>
      <c r="AU144" s="233" t="s">
        <v>81</v>
      </c>
      <c r="AV144" s="13" t="s">
        <v>79</v>
      </c>
      <c r="AW144" s="13" t="s">
        <v>32</v>
      </c>
      <c r="AX144" s="13" t="s">
        <v>71</v>
      </c>
      <c r="AY144" s="233" t="s">
        <v>126</v>
      </c>
    </row>
    <row r="145" s="14" customFormat="1">
      <c r="A145" s="14"/>
      <c r="B145" s="234"/>
      <c r="C145" s="235"/>
      <c r="D145" s="225" t="s">
        <v>136</v>
      </c>
      <c r="E145" s="236" t="s">
        <v>19</v>
      </c>
      <c r="F145" s="237" t="s">
        <v>189</v>
      </c>
      <c r="G145" s="235"/>
      <c r="H145" s="238">
        <v>5.04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4" t="s">
        <v>136</v>
      </c>
      <c r="AU145" s="244" t="s">
        <v>81</v>
      </c>
      <c r="AV145" s="14" t="s">
        <v>81</v>
      </c>
      <c r="AW145" s="14" t="s">
        <v>32</v>
      </c>
      <c r="AX145" s="14" t="s">
        <v>71</v>
      </c>
      <c r="AY145" s="244" t="s">
        <v>126</v>
      </c>
    </row>
    <row r="146" s="14" customFormat="1">
      <c r="A146" s="14"/>
      <c r="B146" s="234"/>
      <c r="C146" s="235"/>
      <c r="D146" s="225" t="s">
        <v>136</v>
      </c>
      <c r="E146" s="236" t="s">
        <v>19</v>
      </c>
      <c r="F146" s="237" t="s">
        <v>190</v>
      </c>
      <c r="G146" s="235"/>
      <c r="H146" s="238">
        <v>4.4100000000000001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4" t="s">
        <v>136</v>
      </c>
      <c r="AU146" s="244" t="s">
        <v>81</v>
      </c>
      <c r="AV146" s="14" t="s">
        <v>81</v>
      </c>
      <c r="AW146" s="14" t="s">
        <v>32</v>
      </c>
      <c r="AX146" s="14" t="s">
        <v>71</v>
      </c>
      <c r="AY146" s="244" t="s">
        <v>126</v>
      </c>
    </row>
    <row r="147" s="13" customFormat="1">
      <c r="A147" s="13"/>
      <c r="B147" s="223"/>
      <c r="C147" s="224"/>
      <c r="D147" s="225" t="s">
        <v>136</v>
      </c>
      <c r="E147" s="226" t="s">
        <v>19</v>
      </c>
      <c r="F147" s="227" t="s">
        <v>191</v>
      </c>
      <c r="G147" s="224"/>
      <c r="H147" s="226" t="s">
        <v>19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136</v>
      </c>
      <c r="AU147" s="233" t="s">
        <v>81</v>
      </c>
      <c r="AV147" s="13" t="s">
        <v>79</v>
      </c>
      <c r="AW147" s="13" t="s">
        <v>32</v>
      </c>
      <c r="AX147" s="13" t="s">
        <v>71</v>
      </c>
      <c r="AY147" s="233" t="s">
        <v>126</v>
      </c>
    </row>
    <row r="148" s="14" customFormat="1">
      <c r="A148" s="14"/>
      <c r="B148" s="234"/>
      <c r="C148" s="235"/>
      <c r="D148" s="225" t="s">
        <v>136</v>
      </c>
      <c r="E148" s="236" t="s">
        <v>19</v>
      </c>
      <c r="F148" s="237" t="s">
        <v>192</v>
      </c>
      <c r="G148" s="235"/>
      <c r="H148" s="238">
        <v>9.6300000000000008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136</v>
      </c>
      <c r="AU148" s="244" t="s">
        <v>81</v>
      </c>
      <c r="AV148" s="14" t="s">
        <v>81</v>
      </c>
      <c r="AW148" s="14" t="s">
        <v>32</v>
      </c>
      <c r="AX148" s="14" t="s">
        <v>71</v>
      </c>
      <c r="AY148" s="244" t="s">
        <v>126</v>
      </c>
    </row>
    <row r="149" s="13" customFormat="1">
      <c r="A149" s="13"/>
      <c r="B149" s="223"/>
      <c r="C149" s="224"/>
      <c r="D149" s="225" t="s">
        <v>136</v>
      </c>
      <c r="E149" s="226" t="s">
        <v>19</v>
      </c>
      <c r="F149" s="227" t="s">
        <v>193</v>
      </c>
      <c r="G149" s="224"/>
      <c r="H149" s="226" t="s">
        <v>19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136</v>
      </c>
      <c r="AU149" s="233" t="s">
        <v>81</v>
      </c>
      <c r="AV149" s="13" t="s">
        <v>79</v>
      </c>
      <c r="AW149" s="13" t="s">
        <v>32</v>
      </c>
      <c r="AX149" s="13" t="s">
        <v>71</v>
      </c>
      <c r="AY149" s="233" t="s">
        <v>126</v>
      </c>
    </row>
    <row r="150" s="14" customFormat="1">
      <c r="A150" s="14"/>
      <c r="B150" s="234"/>
      <c r="C150" s="235"/>
      <c r="D150" s="225" t="s">
        <v>136</v>
      </c>
      <c r="E150" s="236" t="s">
        <v>19</v>
      </c>
      <c r="F150" s="237" t="s">
        <v>194</v>
      </c>
      <c r="G150" s="235"/>
      <c r="H150" s="238">
        <v>13.68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4" t="s">
        <v>136</v>
      </c>
      <c r="AU150" s="244" t="s">
        <v>81</v>
      </c>
      <c r="AV150" s="14" t="s">
        <v>81</v>
      </c>
      <c r="AW150" s="14" t="s">
        <v>32</v>
      </c>
      <c r="AX150" s="14" t="s">
        <v>71</v>
      </c>
      <c r="AY150" s="244" t="s">
        <v>126</v>
      </c>
    </row>
    <row r="151" s="15" customFormat="1">
      <c r="A151" s="15"/>
      <c r="B151" s="245"/>
      <c r="C151" s="246"/>
      <c r="D151" s="225" t="s">
        <v>136</v>
      </c>
      <c r="E151" s="247" t="s">
        <v>19</v>
      </c>
      <c r="F151" s="248" t="s">
        <v>139</v>
      </c>
      <c r="G151" s="246"/>
      <c r="H151" s="249">
        <v>32.759999999999998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5" t="s">
        <v>136</v>
      </c>
      <c r="AU151" s="255" t="s">
        <v>81</v>
      </c>
      <c r="AV151" s="15" t="s">
        <v>133</v>
      </c>
      <c r="AW151" s="15" t="s">
        <v>32</v>
      </c>
      <c r="AX151" s="15" t="s">
        <v>79</v>
      </c>
      <c r="AY151" s="255" t="s">
        <v>126</v>
      </c>
    </row>
    <row r="152" s="2" customFormat="1" ht="37.8" customHeight="1">
      <c r="A152" s="39"/>
      <c r="B152" s="40"/>
      <c r="C152" s="205" t="s">
        <v>195</v>
      </c>
      <c r="D152" s="205" t="s">
        <v>128</v>
      </c>
      <c r="E152" s="206" t="s">
        <v>196</v>
      </c>
      <c r="F152" s="207" t="s">
        <v>197</v>
      </c>
      <c r="G152" s="208" t="s">
        <v>175</v>
      </c>
      <c r="H152" s="209">
        <v>329.41300000000001</v>
      </c>
      <c r="I152" s="210"/>
      <c r="J152" s="211">
        <f>ROUND(I152*H152,2)</f>
        <v>0</v>
      </c>
      <c r="K152" s="207" t="s">
        <v>132</v>
      </c>
      <c r="L152" s="45"/>
      <c r="M152" s="212" t="s">
        <v>19</v>
      </c>
      <c r="N152" s="213" t="s">
        <v>42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133</v>
      </c>
      <c r="AT152" s="216" t="s">
        <v>128</v>
      </c>
      <c r="AU152" s="216" t="s">
        <v>81</v>
      </c>
      <c r="AY152" s="18" t="s">
        <v>126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79</v>
      </c>
      <c r="BK152" s="217">
        <f>ROUND(I152*H152,2)</f>
        <v>0</v>
      </c>
      <c r="BL152" s="18" t="s">
        <v>133</v>
      </c>
      <c r="BM152" s="216" t="s">
        <v>198</v>
      </c>
    </row>
    <row r="153" s="2" customFormat="1">
      <c r="A153" s="39"/>
      <c r="B153" s="40"/>
      <c r="C153" s="41"/>
      <c r="D153" s="218" t="s">
        <v>134</v>
      </c>
      <c r="E153" s="41"/>
      <c r="F153" s="219" t="s">
        <v>199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134</v>
      </c>
      <c r="AU153" s="18" t="s">
        <v>81</v>
      </c>
    </row>
    <row r="154" s="14" customFormat="1">
      <c r="A154" s="14"/>
      <c r="B154" s="234"/>
      <c r="C154" s="235"/>
      <c r="D154" s="225" t="s">
        <v>136</v>
      </c>
      <c r="E154" s="236" t="s">
        <v>19</v>
      </c>
      <c r="F154" s="237" t="s">
        <v>200</v>
      </c>
      <c r="G154" s="235"/>
      <c r="H154" s="238">
        <v>30.440000000000001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4" t="s">
        <v>136</v>
      </c>
      <c r="AU154" s="244" t="s">
        <v>81</v>
      </c>
      <c r="AV154" s="14" t="s">
        <v>81</v>
      </c>
      <c r="AW154" s="14" t="s">
        <v>32</v>
      </c>
      <c r="AX154" s="14" t="s">
        <v>71</v>
      </c>
      <c r="AY154" s="244" t="s">
        <v>126</v>
      </c>
    </row>
    <row r="155" s="14" customFormat="1">
      <c r="A155" s="14"/>
      <c r="B155" s="234"/>
      <c r="C155" s="235"/>
      <c r="D155" s="225" t="s">
        <v>136</v>
      </c>
      <c r="E155" s="236" t="s">
        <v>19</v>
      </c>
      <c r="F155" s="237" t="s">
        <v>201</v>
      </c>
      <c r="G155" s="235"/>
      <c r="H155" s="238">
        <v>271.02800000000002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4" t="s">
        <v>136</v>
      </c>
      <c r="AU155" s="244" t="s">
        <v>81</v>
      </c>
      <c r="AV155" s="14" t="s">
        <v>81</v>
      </c>
      <c r="AW155" s="14" t="s">
        <v>32</v>
      </c>
      <c r="AX155" s="14" t="s">
        <v>71</v>
      </c>
      <c r="AY155" s="244" t="s">
        <v>126</v>
      </c>
    </row>
    <row r="156" s="14" customFormat="1">
      <c r="A156" s="14"/>
      <c r="B156" s="234"/>
      <c r="C156" s="235"/>
      <c r="D156" s="225" t="s">
        <v>136</v>
      </c>
      <c r="E156" s="236" t="s">
        <v>19</v>
      </c>
      <c r="F156" s="237" t="s">
        <v>202</v>
      </c>
      <c r="G156" s="235"/>
      <c r="H156" s="238">
        <v>27.945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4" t="s">
        <v>136</v>
      </c>
      <c r="AU156" s="244" t="s">
        <v>81</v>
      </c>
      <c r="AV156" s="14" t="s">
        <v>81</v>
      </c>
      <c r="AW156" s="14" t="s">
        <v>32</v>
      </c>
      <c r="AX156" s="14" t="s">
        <v>71</v>
      </c>
      <c r="AY156" s="244" t="s">
        <v>126</v>
      </c>
    </row>
    <row r="157" s="15" customFormat="1">
      <c r="A157" s="15"/>
      <c r="B157" s="245"/>
      <c r="C157" s="246"/>
      <c r="D157" s="225" t="s">
        <v>136</v>
      </c>
      <c r="E157" s="247" t="s">
        <v>19</v>
      </c>
      <c r="F157" s="248" t="s">
        <v>139</v>
      </c>
      <c r="G157" s="246"/>
      <c r="H157" s="249">
        <v>329.41300000000001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5" t="s">
        <v>136</v>
      </c>
      <c r="AU157" s="255" t="s">
        <v>81</v>
      </c>
      <c r="AV157" s="15" t="s">
        <v>133</v>
      </c>
      <c r="AW157" s="15" t="s">
        <v>32</v>
      </c>
      <c r="AX157" s="15" t="s">
        <v>79</v>
      </c>
      <c r="AY157" s="255" t="s">
        <v>126</v>
      </c>
    </row>
    <row r="158" s="2" customFormat="1" ht="37.8" customHeight="1">
      <c r="A158" s="39"/>
      <c r="B158" s="40"/>
      <c r="C158" s="205" t="s">
        <v>163</v>
      </c>
      <c r="D158" s="205" t="s">
        <v>128</v>
      </c>
      <c r="E158" s="206" t="s">
        <v>203</v>
      </c>
      <c r="F158" s="207" t="s">
        <v>204</v>
      </c>
      <c r="G158" s="208" t="s">
        <v>175</v>
      </c>
      <c r="H158" s="209">
        <v>3294.1300000000001</v>
      </c>
      <c r="I158" s="210"/>
      <c r="J158" s="211">
        <f>ROUND(I158*H158,2)</f>
        <v>0</v>
      </c>
      <c r="K158" s="207" t="s">
        <v>132</v>
      </c>
      <c r="L158" s="45"/>
      <c r="M158" s="212" t="s">
        <v>19</v>
      </c>
      <c r="N158" s="213" t="s">
        <v>42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133</v>
      </c>
      <c r="AT158" s="216" t="s">
        <v>128</v>
      </c>
      <c r="AU158" s="216" t="s">
        <v>81</v>
      </c>
      <c r="AY158" s="18" t="s">
        <v>126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79</v>
      </c>
      <c r="BK158" s="217">
        <f>ROUND(I158*H158,2)</f>
        <v>0</v>
      </c>
      <c r="BL158" s="18" t="s">
        <v>133</v>
      </c>
      <c r="BM158" s="216" t="s">
        <v>205</v>
      </c>
    </row>
    <row r="159" s="2" customFormat="1">
      <c r="A159" s="39"/>
      <c r="B159" s="40"/>
      <c r="C159" s="41"/>
      <c r="D159" s="218" t="s">
        <v>134</v>
      </c>
      <c r="E159" s="41"/>
      <c r="F159" s="219" t="s">
        <v>206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134</v>
      </c>
      <c r="AU159" s="18" t="s">
        <v>81</v>
      </c>
    </row>
    <row r="160" s="14" customFormat="1">
      <c r="A160" s="14"/>
      <c r="B160" s="234"/>
      <c r="C160" s="235"/>
      <c r="D160" s="225" t="s">
        <v>136</v>
      </c>
      <c r="E160" s="236" t="s">
        <v>19</v>
      </c>
      <c r="F160" s="237" t="s">
        <v>207</v>
      </c>
      <c r="G160" s="235"/>
      <c r="H160" s="238">
        <v>3294.1300000000001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136</v>
      </c>
      <c r="AU160" s="244" t="s">
        <v>81</v>
      </c>
      <c r="AV160" s="14" t="s">
        <v>81</v>
      </c>
      <c r="AW160" s="14" t="s">
        <v>32</v>
      </c>
      <c r="AX160" s="14" t="s">
        <v>71</v>
      </c>
      <c r="AY160" s="244" t="s">
        <v>126</v>
      </c>
    </row>
    <row r="161" s="15" customFormat="1">
      <c r="A161" s="15"/>
      <c r="B161" s="245"/>
      <c r="C161" s="246"/>
      <c r="D161" s="225" t="s">
        <v>136</v>
      </c>
      <c r="E161" s="247" t="s">
        <v>19</v>
      </c>
      <c r="F161" s="248" t="s">
        <v>139</v>
      </c>
      <c r="G161" s="246"/>
      <c r="H161" s="249">
        <v>3294.1300000000001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5" t="s">
        <v>136</v>
      </c>
      <c r="AU161" s="255" t="s">
        <v>81</v>
      </c>
      <c r="AV161" s="15" t="s">
        <v>133</v>
      </c>
      <c r="AW161" s="15" t="s">
        <v>32</v>
      </c>
      <c r="AX161" s="15" t="s">
        <v>79</v>
      </c>
      <c r="AY161" s="255" t="s">
        <v>126</v>
      </c>
    </row>
    <row r="162" s="2" customFormat="1" ht="24.15" customHeight="1">
      <c r="A162" s="39"/>
      <c r="B162" s="40"/>
      <c r="C162" s="205" t="s">
        <v>208</v>
      </c>
      <c r="D162" s="205" t="s">
        <v>128</v>
      </c>
      <c r="E162" s="206" t="s">
        <v>209</v>
      </c>
      <c r="F162" s="207" t="s">
        <v>210</v>
      </c>
      <c r="G162" s="208" t="s">
        <v>175</v>
      </c>
      <c r="H162" s="209">
        <v>329.41300000000001</v>
      </c>
      <c r="I162" s="210"/>
      <c r="J162" s="211">
        <f>ROUND(I162*H162,2)</f>
        <v>0</v>
      </c>
      <c r="K162" s="207" t="s">
        <v>132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133</v>
      </c>
      <c r="AT162" s="216" t="s">
        <v>128</v>
      </c>
      <c r="AU162" s="216" t="s">
        <v>81</v>
      </c>
      <c r="AY162" s="18" t="s">
        <v>126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133</v>
      </c>
      <c r="BM162" s="216" t="s">
        <v>211</v>
      </c>
    </row>
    <row r="163" s="2" customFormat="1">
      <c r="A163" s="39"/>
      <c r="B163" s="40"/>
      <c r="C163" s="41"/>
      <c r="D163" s="218" t="s">
        <v>134</v>
      </c>
      <c r="E163" s="41"/>
      <c r="F163" s="219" t="s">
        <v>212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134</v>
      </c>
      <c r="AU163" s="18" t="s">
        <v>81</v>
      </c>
    </row>
    <row r="164" s="14" customFormat="1">
      <c r="A164" s="14"/>
      <c r="B164" s="234"/>
      <c r="C164" s="235"/>
      <c r="D164" s="225" t="s">
        <v>136</v>
      </c>
      <c r="E164" s="236" t="s">
        <v>19</v>
      </c>
      <c r="F164" s="237" t="s">
        <v>213</v>
      </c>
      <c r="G164" s="235"/>
      <c r="H164" s="238">
        <v>329.41300000000001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4" t="s">
        <v>136</v>
      </c>
      <c r="AU164" s="244" t="s">
        <v>81</v>
      </c>
      <c r="AV164" s="14" t="s">
        <v>81</v>
      </c>
      <c r="AW164" s="14" t="s">
        <v>32</v>
      </c>
      <c r="AX164" s="14" t="s">
        <v>71</v>
      </c>
      <c r="AY164" s="244" t="s">
        <v>126</v>
      </c>
    </row>
    <row r="165" s="15" customFormat="1">
      <c r="A165" s="15"/>
      <c r="B165" s="245"/>
      <c r="C165" s="246"/>
      <c r="D165" s="225" t="s">
        <v>136</v>
      </c>
      <c r="E165" s="247" t="s">
        <v>19</v>
      </c>
      <c r="F165" s="248" t="s">
        <v>139</v>
      </c>
      <c r="G165" s="246"/>
      <c r="H165" s="249">
        <v>329.41300000000001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5" t="s">
        <v>136</v>
      </c>
      <c r="AU165" s="255" t="s">
        <v>81</v>
      </c>
      <c r="AV165" s="15" t="s">
        <v>133</v>
      </c>
      <c r="AW165" s="15" t="s">
        <v>32</v>
      </c>
      <c r="AX165" s="15" t="s">
        <v>79</v>
      </c>
      <c r="AY165" s="255" t="s">
        <v>126</v>
      </c>
    </row>
    <row r="166" s="2" customFormat="1" ht="24.15" customHeight="1">
      <c r="A166" s="39"/>
      <c r="B166" s="40"/>
      <c r="C166" s="205" t="s">
        <v>168</v>
      </c>
      <c r="D166" s="205" t="s">
        <v>128</v>
      </c>
      <c r="E166" s="206" t="s">
        <v>214</v>
      </c>
      <c r="F166" s="207" t="s">
        <v>215</v>
      </c>
      <c r="G166" s="208" t="s">
        <v>175</v>
      </c>
      <c r="H166" s="209">
        <v>18.495000000000001</v>
      </c>
      <c r="I166" s="210"/>
      <c r="J166" s="211">
        <f>ROUND(I166*H166,2)</f>
        <v>0</v>
      </c>
      <c r="K166" s="207" t="s">
        <v>132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133</v>
      </c>
      <c r="AT166" s="216" t="s">
        <v>128</v>
      </c>
      <c r="AU166" s="216" t="s">
        <v>81</v>
      </c>
      <c r="AY166" s="18" t="s">
        <v>126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133</v>
      </c>
      <c r="BM166" s="216" t="s">
        <v>216</v>
      </c>
    </row>
    <row r="167" s="2" customFormat="1">
      <c r="A167" s="39"/>
      <c r="B167" s="40"/>
      <c r="C167" s="41"/>
      <c r="D167" s="218" t="s">
        <v>134</v>
      </c>
      <c r="E167" s="41"/>
      <c r="F167" s="219" t="s">
        <v>217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134</v>
      </c>
      <c r="AU167" s="18" t="s">
        <v>81</v>
      </c>
    </row>
    <row r="168" s="13" customFormat="1">
      <c r="A168" s="13"/>
      <c r="B168" s="223"/>
      <c r="C168" s="224"/>
      <c r="D168" s="225" t="s">
        <v>136</v>
      </c>
      <c r="E168" s="226" t="s">
        <v>19</v>
      </c>
      <c r="F168" s="227" t="s">
        <v>191</v>
      </c>
      <c r="G168" s="224"/>
      <c r="H168" s="226" t="s">
        <v>19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136</v>
      </c>
      <c r="AU168" s="233" t="s">
        <v>81</v>
      </c>
      <c r="AV168" s="13" t="s">
        <v>79</v>
      </c>
      <c r="AW168" s="13" t="s">
        <v>32</v>
      </c>
      <c r="AX168" s="13" t="s">
        <v>71</v>
      </c>
      <c r="AY168" s="233" t="s">
        <v>126</v>
      </c>
    </row>
    <row r="169" s="13" customFormat="1">
      <c r="A169" s="13"/>
      <c r="B169" s="223"/>
      <c r="C169" s="224"/>
      <c r="D169" s="225" t="s">
        <v>136</v>
      </c>
      <c r="E169" s="226" t="s">
        <v>19</v>
      </c>
      <c r="F169" s="227" t="s">
        <v>218</v>
      </c>
      <c r="G169" s="224"/>
      <c r="H169" s="226" t="s">
        <v>19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136</v>
      </c>
      <c r="AU169" s="233" t="s">
        <v>81</v>
      </c>
      <c r="AV169" s="13" t="s">
        <v>79</v>
      </c>
      <c r="AW169" s="13" t="s">
        <v>32</v>
      </c>
      <c r="AX169" s="13" t="s">
        <v>71</v>
      </c>
      <c r="AY169" s="233" t="s">
        <v>126</v>
      </c>
    </row>
    <row r="170" s="14" customFormat="1">
      <c r="A170" s="14"/>
      <c r="B170" s="234"/>
      <c r="C170" s="235"/>
      <c r="D170" s="225" t="s">
        <v>136</v>
      </c>
      <c r="E170" s="236" t="s">
        <v>19</v>
      </c>
      <c r="F170" s="237" t="s">
        <v>219</v>
      </c>
      <c r="G170" s="235"/>
      <c r="H170" s="238">
        <v>4.8150000000000004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136</v>
      </c>
      <c r="AU170" s="244" t="s">
        <v>81</v>
      </c>
      <c r="AV170" s="14" t="s">
        <v>81</v>
      </c>
      <c r="AW170" s="14" t="s">
        <v>32</v>
      </c>
      <c r="AX170" s="14" t="s">
        <v>71</v>
      </c>
      <c r="AY170" s="244" t="s">
        <v>126</v>
      </c>
    </row>
    <row r="171" s="13" customFormat="1">
      <c r="A171" s="13"/>
      <c r="B171" s="223"/>
      <c r="C171" s="224"/>
      <c r="D171" s="225" t="s">
        <v>136</v>
      </c>
      <c r="E171" s="226" t="s">
        <v>19</v>
      </c>
      <c r="F171" s="227" t="s">
        <v>193</v>
      </c>
      <c r="G171" s="224"/>
      <c r="H171" s="226" t="s">
        <v>19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136</v>
      </c>
      <c r="AU171" s="233" t="s">
        <v>81</v>
      </c>
      <c r="AV171" s="13" t="s">
        <v>79</v>
      </c>
      <c r="AW171" s="13" t="s">
        <v>32</v>
      </c>
      <c r="AX171" s="13" t="s">
        <v>71</v>
      </c>
      <c r="AY171" s="233" t="s">
        <v>126</v>
      </c>
    </row>
    <row r="172" s="14" customFormat="1">
      <c r="A172" s="14"/>
      <c r="B172" s="234"/>
      <c r="C172" s="235"/>
      <c r="D172" s="225" t="s">
        <v>136</v>
      </c>
      <c r="E172" s="236" t="s">
        <v>19</v>
      </c>
      <c r="F172" s="237" t="s">
        <v>194</v>
      </c>
      <c r="G172" s="235"/>
      <c r="H172" s="238">
        <v>13.68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4" t="s">
        <v>136</v>
      </c>
      <c r="AU172" s="244" t="s">
        <v>81</v>
      </c>
      <c r="AV172" s="14" t="s">
        <v>81</v>
      </c>
      <c r="AW172" s="14" t="s">
        <v>32</v>
      </c>
      <c r="AX172" s="14" t="s">
        <v>71</v>
      </c>
      <c r="AY172" s="244" t="s">
        <v>126</v>
      </c>
    </row>
    <row r="173" s="15" customFormat="1">
      <c r="A173" s="15"/>
      <c r="B173" s="245"/>
      <c r="C173" s="246"/>
      <c r="D173" s="225" t="s">
        <v>136</v>
      </c>
      <c r="E173" s="247" t="s">
        <v>19</v>
      </c>
      <c r="F173" s="248" t="s">
        <v>139</v>
      </c>
      <c r="G173" s="246"/>
      <c r="H173" s="249">
        <v>18.495000000000001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5" t="s">
        <v>136</v>
      </c>
      <c r="AU173" s="255" t="s">
        <v>81</v>
      </c>
      <c r="AV173" s="15" t="s">
        <v>133</v>
      </c>
      <c r="AW173" s="15" t="s">
        <v>32</v>
      </c>
      <c r="AX173" s="15" t="s">
        <v>79</v>
      </c>
      <c r="AY173" s="255" t="s">
        <v>126</v>
      </c>
    </row>
    <row r="174" s="2" customFormat="1" ht="16.5" customHeight="1">
      <c r="A174" s="39"/>
      <c r="B174" s="40"/>
      <c r="C174" s="256" t="s">
        <v>220</v>
      </c>
      <c r="D174" s="256" t="s">
        <v>221</v>
      </c>
      <c r="E174" s="257" t="s">
        <v>222</v>
      </c>
      <c r="F174" s="258" t="s">
        <v>223</v>
      </c>
      <c r="G174" s="259" t="s">
        <v>224</v>
      </c>
      <c r="H174" s="260">
        <v>27.359999999999999</v>
      </c>
      <c r="I174" s="261"/>
      <c r="J174" s="262">
        <f>ROUND(I174*H174,2)</f>
        <v>0</v>
      </c>
      <c r="K174" s="258" t="s">
        <v>132</v>
      </c>
      <c r="L174" s="263"/>
      <c r="M174" s="264" t="s">
        <v>19</v>
      </c>
      <c r="N174" s="265" t="s">
        <v>42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155</v>
      </c>
      <c r="AT174" s="216" t="s">
        <v>221</v>
      </c>
      <c r="AU174" s="216" t="s">
        <v>81</v>
      </c>
      <c r="AY174" s="18" t="s">
        <v>126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133</v>
      </c>
      <c r="BM174" s="216" t="s">
        <v>225</v>
      </c>
    </row>
    <row r="175" s="14" customFormat="1">
      <c r="A175" s="14"/>
      <c r="B175" s="234"/>
      <c r="C175" s="235"/>
      <c r="D175" s="225" t="s">
        <v>136</v>
      </c>
      <c r="E175" s="236" t="s">
        <v>19</v>
      </c>
      <c r="F175" s="237" t="s">
        <v>226</v>
      </c>
      <c r="G175" s="235"/>
      <c r="H175" s="238">
        <v>27.359999999999999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4" t="s">
        <v>136</v>
      </c>
      <c r="AU175" s="244" t="s">
        <v>81</v>
      </c>
      <c r="AV175" s="14" t="s">
        <v>81</v>
      </c>
      <c r="AW175" s="14" t="s">
        <v>32</v>
      </c>
      <c r="AX175" s="14" t="s">
        <v>71</v>
      </c>
      <c r="AY175" s="244" t="s">
        <v>126</v>
      </c>
    </row>
    <row r="176" s="15" customFormat="1">
      <c r="A176" s="15"/>
      <c r="B176" s="245"/>
      <c r="C176" s="246"/>
      <c r="D176" s="225" t="s">
        <v>136</v>
      </c>
      <c r="E176" s="247" t="s">
        <v>19</v>
      </c>
      <c r="F176" s="248" t="s">
        <v>139</v>
      </c>
      <c r="G176" s="246"/>
      <c r="H176" s="249">
        <v>27.359999999999999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5" t="s">
        <v>136</v>
      </c>
      <c r="AU176" s="255" t="s">
        <v>81</v>
      </c>
      <c r="AV176" s="15" t="s">
        <v>133</v>
      </c>
      <c r="AW176" s="15" t="s">
        <v>32</v>
      </c>
      <c r="AX176" s="15" t="s">
        <v>79</v>
      </c>
      <c r="AY176" s="255" t="s">
        <v>126</v>
      </c>
    </row>
    <row r="177" s="2" customFormat="1" ht="24.15" customHeight="1">
      <c r="A177" s="39"/>
      <c r="B177" s="40"/>
      <c r="C177" s="205" t="s">
        <v>176</v>
      </c>
      <c r="D177" s="205" t="s">
        <v>128</v>
      </c>
      <c r="E177" s="206" t="s">
        <v>227</v>
      </c>
      <c r="F177" s="207" t="s">
        <v>228</v>
      </c>
      <c r="G177" s="208" t="s">
        <v>175</v>
      </c>
      <c r="H177" s="209">
        <v>3.6200000000000001</v>
      </c>
      <c r="I177" s="210"/>
      <c r="J177" s="211">
        <f>ROUND(I177*H177,2)</f>
        <v>0</v>
      </c>
      <c r="K177" s="207" t="s">
        <v>150</v>
      </c>
      <c r="L177" s="45"/>
      <c r="M177" s="212" t="s">
        <v>19</v>
      </c>
      <c r="N177" s="213" t="s">
        <v>42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133</v>
      </c>
      <c r="AT177" s="216" t="s">
        <v>128</v>
      </c>
      <c r="AU177" s="216" t="s">
        <v>81</v>
      </c>
      <c r="AY177" s="18" t="s">
        <v>126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79</v>
      </c>
      <c r="BK177" s="217">
        <f>ROUND(I177*H177,2)</f>
        <v>0</v>
      </c>
      <c r="BL177" s="18" t="s">
        <v>133</v>
      </c>
      <c r="BM177" s="216" t="s">
        <v>229</v>
      </c>
    </row>
    <row r="178" s="2" customFormat="1">
      <c r="A178" s="39"/>
      <c r="B178" s="40"/>
      <c r="C178" s="41"/>
      <c r="D178" s="218" t="s">
        <v>134</v>
      </c>
      <c r="E178" s="41"/>
      <c r="F178" s="219" t="s">
        <v>230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134</v>
      </c>
      <c r="AU178" s="18" t="s">
        <v>81</v>
      </c>
    </row>
    <row r="179" s="13" customFormat="1">
      <c r="A179" s="13"/>
      <c r="B179" s="223"/>
      <c r="C179" s="224"/>
      <c r="D179" s="225" t="s">
        <v>136</v>
      </c>
      <c r="E179" s="226" t="s">
        <v>19</v>
      </c>
      <c r="F179" s="227" t="s">
        <v>231</v>
      </c>
      <c r="G179" s="224"/>
      <c r="H179" s="226" t="s">
        <v>19</v>
      </c>
      <c r="I179" s="228"/>
      <c r="J179" s="224"/>
      <c r="K179" s="224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136</v>
      </c>
      <c r="AU179" s="233" t="s">
        <v>81</v>
      </c>
      <c r="AV179" s="13" t="s">
        <v>79</v>
      </c>
      <c r="AW179" s="13" t="s">
        <v>32</v>
      </c>
      <c r="AX179" s="13" t="s">
        <v>71</v>
      </c>
      <c r="AY179" s="233" t="s">
        <v>126</v>
      </c>
    </row>
    <row r="180" s="14" customFormat="1">
      <c r="A180" s="14"/>
      <c r="B180" s="234"/>
      <c r="C180" s="235"/>
      <c r="D180" s="225" t="s">
        <v>136</v>
      </c>
      <c r="E180" s="236" t="s">
        <v>19</v>
      </c>
      <c r="F180" s="237" t="s">
        <v>232</v>
      </c>
      <c r="G180" s="235"/>
      <c r="H180" s="238">
        <v>3.6200000000000001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4" t="s">
        <v>136</v>
      </c>
      <c r="AU180" s="244" t="s">
        <v>81</v>
      </c>
      <c r="AV180" s="14" t="s">
        <v>81</v>
      </c>
      <c r="AW180" s="14" t="s">
        <v>32</v>
      </c>
      <c r="AX180" s="14" t="s">
        <v>71</v>
      </c>
      <c r="AY180" s="244" t="s">
        <v>126</v>
      </c>
    </row>
    <row r="181" s="15" customFormat="1">
      <c r="A181" s="15"/>
      <c r="B181" s="245"/>
      <c r="C181" s="246"/>
      <c r="D181" s="225" t="s">
        <v>136</v>
      </c>
      <c r="E181" s="247" t="s">
        <v>19</v>
      </c>
      <c r="F181" s="248" t="s">
        <v>139</v>
      </c>
      <c r="G181" s="246"/>
      <c r="H181" s="249">
        <v>3.6200000000000001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5" t="s">
        <v>136</v>
      </c>
      <c r="AU181" s="255" t="s">
        <v>81</v>
      </c>
      <c r="AV181" s="15" t="s">
        <v>133</v>
      </c>
      <c r="AW181" s="15" t="s">
        <v>32</v>
      </c>
      <c r="AX181" s="15" t="s">
        <v>79</v>
      </c>
      <c r="AY181" s="255" t="s">
        <v>126</v>
      </c>
    </row>
    <row r="182" s="2" customFormat="1" ht="16.5" customHeight="1">
      <c r="A182" s="39"/>
      <c r="B182" s="40"/>
      <c r="C182" s="256" t="s">
        <v>8</v>
      </c>
      <c r="D182" s="256" t="s">
        <v>221</v>
      </c>
      <c r="E182" s="257" t="s">
        <v>233</v>
      </c>
      <c r="F182" s="258" t="s">
        <v>234</v>
      </c>
      <c r="G182" s="259" t="s">
        <v>224</v>
      </c>
      <c r="H182" s="260">
        <v>7.2400000000000002</v>
      </c>
      <c r="I182" s="261"/>
      <c r="J182" s="262">
        <f>ROUND(I182*H182,2)</f>
        <v>0</v>
      </c>
      <c r="K182" s="258" t="s">
        <v>132</v>
      </c>
      <c r="L182" s="263"/>
      <c r="M182" s="264" t="s">
        <v>19</v>
      </c>
      <c r="N182" s="265" t="s">
        <v>42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155</v>
      </c>
      <c r="AT182" s="216" t="s">
        <v>221</v>
      </c>
      <c r="AU182" s="216" t="s">
        <v>81</v>
      </c>
      <c r="AY182" s="18" t="s">
        <v>126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79</v>
      </c>
      <c r="BK182" s="217">
        <f>ROUND(I182*H182,2)</f>
        <v>0</v>
      </c>
      <c r="BL182" s="18" t="s">
        <v>133</v>
      </c>
      <c r="BM182" s="216" t="s">
        <v>235</v>
      </c>
    </row>
    <row r="183" s="14" customFormat="1">
      <c r="A183" s="14"/>
      <c r="B183" s="234"/>
      <c r="C183" s="235"/>
      <c r="D183" s="225" t="s">
        <v>136</v>
      </c>
      <c r="E183" s="236" t="s">
        <v>19</v>
      </c>
      <c r="F183" s="237" t="s">
        <v>236</v>
      </c>
      <c r="G183" s="235"/>
      <c r="H183" s="238">
        <v>7.2400000000000002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4" t="s">
        <v>136</v>
      </c>
      <c r="AU183" s="244" t="s">
        <v>81</v>
      </c>
      <c r="AV183" s="14" t="s">
        <v>81</v>
      </c>
      <c r="AW183" s="14" t="s">
        <v>32</v>
      </c>
      <c r="AX183" s="14" t="s">
        <v>71</v>
      </c>
      <c r="AY183" s="244" t="s">
        <v>126</v>
      </c>
    </row>
    <row r="184" s="15" customFormat="1">
      <c r="A184" s="15"/>
      <c r="B184" s="245"/>
      <c r="C184" s="246"/>
      <c r="D184" s="225" t="s">
        <v>136</v>
      </c>
      <c r="E184" s="247" t="s">
        <v>19</v>
      </c>
      <c r="F184" s="248" t="s">
        <v>139</v>
      </c>
      <c r="G184" s="246"/>
      <c r="H184" s="249">
        <v>7.2400000000000002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5" t="s">
        <v>136</v>
      </c>
      <c r="AU184" s="255" t="s">
        <v>81</v>
      </c>
      <c r="AV184" s="15" t="s">
        <v>133</v>
      </c>
      <c r="AW184" s="15" t="s">
        <v>32</v>
      </c>
      <c r="AX184" s="15" t="s">
        <v>79</v>
      </c>
      <c r="AY184" s="255" t="s">
        <v>126</v>
      </c>
    </row>
    <row r="185" s="2" customFormat="1" ht="24.15" customHeight="1">
      <c r="A185" s="39"/>
      <c r="B185" s="40"/>
      <c r="C185" s="205" t="s">
        <v>186</v>
      </c>
      <c r="D185" s="205" t="s">
        <v>128</v>
      </c>
      <c r="E185" s="206" t="s">
        <v>237</v>
      </c>
      <c r="F185" s="207" t="s">
        <v>238</v>
      </c>
      <c r="G185" s="208" t="s">
        <v>175</v>
      </c>
      <c r="H185" s="209">
        <v>157.19999999999999</v>
      </c>
      <c r="I185" s="210"/>
      <c r="J185" s="211">
        <f>ROUND(I185*H185,2)</f>
        <v>0</v>
      </c>
      <c r="K185" s="207" t="s">
        <v>132</v>
      </c>
      <c r="L185" s="45"/>
      <c r="M185" s="212" t="s">
        <v>19</v>
      </c>
      <c r="N185" s="213" t="s">
        <v>42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133</v>
      </c>
      <c r="AT185" s="216" t="s">
        <v>128</v>
      </c>
      <c r="AU185" s="216" t="s">
        <v>81</v>
      </c>
      <c r="AY185" s="18" t="s">
        <v>126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79</v>
      </c>
      <c r="BK185" s="217">
        <f>ROUND(I185*H185,2)</f>
        <v>0</v>
      </c>
      <c r="BL185" s="18" t="s">
        <v>133</v>
      </c>
      <c r="BM185" s="216" t="s">
        <v>239</v>
      </c>
    </row>
    <row r="186" s="2" customFormat="1">
      <c r="A186" s="39"/>
      <c r="B186" s="40"/>
      <c r="C186" s="41"/>
      <c r="D186" s="218" t="s">
        <v>134</v>
      </c>
      <c r="E186" s="41"/>
      <c r="F186" s="219" t="s">
        <v>240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134</v>
      </c>
      <c r="AU186" s="18" t="s">
        <v>81</v>
      </c>
    </row>
    <row r="187" s="13" customFormat="1">
      <c r="A187" s="13"/>
      <c r="B187" s="223"/>
      <c r="C187" s="224"/>
      <c r="D187" s="225" t="s">
        <v>136</v>
      </c>
      <c r="E187" s="226" t="s">
        <v>19</v>
      </c>
      <c r="F187" s="227" t="s">
        <v>182</v>
      </c>
      <c r="G187" s="224"/>
      <c r="H187" s="226" t="s">
        <v>19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136</v>
      </c>
      <c r="AU187" s="233" t="s">
        <v>81</v>
      </c>
      <c r="AV187" s="13" t="s">
        <v>79</v>
      </c>
      <c r="AW187" s="13" t="s">
        <v>32</v>
      </c>
      <c r="AX187" s="13" t="s">
        <v>71</v>
      </c>
      <c r="AY187" s="233" t="s">
        <v>126</v>
      </c>
    </row>
    <row r="188" s="14" customFormat="1">
      <c r="A188" s="14"/>
      <c r="B188" s="234"/>
      <c r="C188" s="235"/>
      <c r="D188" s="225" t="s">
        <v>136</v>
      </c>
      <c r="E188" s="236" t="s">
        <v>19</v>
      </c>
      <c r="F188" s="237" t="s">
        <v>183</v>
      </c>
      <c r="G188" s="235"/>
      <c r="H188" s="238">
        <v>157.19999999999999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136</v>
      </c>
      <c r="AU188" s="244" t="s">
        <v>81</v>
      </c>
      <c r="AV188" s="14" t="s">
        <v>81</v>
      </c>
      <c r="AW188" s="14" t="s">
        <v>32</v>
      </c>
      <c r="AX188" s="14" t="s">
        <v>71</v>
      </c>
      <c r="AY188" s="244" t="s">
        <v>126</v>
      </c>
    </row>
    <row r="189" s="15" customFormat="1">
      <c r="A189" s="15"/>
      <c r="B189" s="245"/>
      <c r="C189" s="246"/>
      <c r="D189" s="225" t="s">
        <v>136</v>
      </c>
      <c r="E189" s="247" t="s">
        <v>19</v>
      </c>
      <c r="F189" s="248" t="s">
        <v>139</v>
      </c>
      <c r="G189" s="246"/>
      <c r="H189" s="249">
        <v>157.19999999999999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5" t="s">
        <v>136</v>
      </c>
      <c r="AU189" s="255" t="s">
        <v>81</v>
      </c>
      <c r="AV189" s="15" t="s">
        <v>133</v>
      </c>
      <c r="AW189" s="15" t="s">
        <v>32</v>
      </c>
      <c r="AX189" s="15" t="s">
        <v>79</v>
      </c>
      <c r="AY189" s="255" t="s">
        <v>126</v>
      </c>
    </row>
    <row r="190" s="2" customFormat="1" ht="16.5" customHeight="1">
      <c r="A190" s="39"/>
      <c r="B190" s="40"/>
      <c r="C190" s="256" t="s">
        <v>241</v>
      </c>
      <c r="D190" s="256" t="s">
        <v>221</v>
      </c>
      <c r="E190" s="257" t="s">
        <v>242</v>
      </c>
      <c r="F190" s="258" t="s">
        <v>243</v>
      </c>
      <c r="G190" s="259" t="s">
        <v>224</v>
      </c>
      <c r="H190" s="260">
        <v>306.54000000000002</v>
      </c>
      <c r="I190" s="261"/>
      <c r="J190" s="262">
        <f>ROUND(I190*H190,2)</f>
        <v>0</v>
      </c>
      <c r="K190" s="258" t="s">
        <v>132</v>
      </c>
      <c r="L190" s="263"/>
      <c r="M190" s="264" t="s">
        <v>19</v>
      </c>
      <c r="N190" s="265" t="s">
        <v>42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155</v>
      </c>
      <c r="AT190" s="216" t="s">
        <v>221</v>
      </c>
      <c r="AU190" s="216" t="s">
        <v>81</v>
      </c>
      <c r="AY190" s="18" t="s">
        <v>126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79</v>
      </c>
      <c r="BK190" s="217">
        <f>ROUND(I190*H190,2)</f>
        <v>0</v>
      </c>
      <c r="BL190" s="18" t="s">
        <v>133</v>
      </c>
      <c r="BM190" s="216" t="s">
        <v>244</v>
      </c>
    </row>
    <row r="191" s="14" customFormat="1">
      <c r="A191" s="14"/>
      <c r="B191" s="234"/>
      <c r="C191" s="235"/>
      <c r="D191" s="225" t="s">
        <v>136</v>
      </c>
      <c r="E191" s="236" t="s">
        <v>19</v>
      </c>
      <c r="F191" s="237" t="s">
        <v>245</v>
      </c>
      <c r="G191" s="235"/>
      <c r="H191" s="238">
        <v>306.54000000000002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136</v>
      </c>
      <c r="AU191" s="244" t="s">
        <v>81</v>
      </c>
      <c r="AV191" s="14" t="s">
        <v>81</v>
      </c>
      <c r="AW191" s="14" t="s">
        <v>32</v>
      </c>
      <c r="AX191" s="14" t="s">
        <v>71</v>
      </c>
      <c r="AY191" s="244" t="s">
        <v>126</v>
      </c>
    </row>
    <row r="192" s="15" customFormat="1">
      <c r="A192" s="15"/>
      <c r="B192" s="245"/>
      <c r="C192" s="246"/>
      <c r="D192" s="225" t="s">
        <v>136</v>
      </c>
      <c r="E192" s="247" t="s">
        <v>19</v>
      </c>
      <c r="F192" s="248" t="s">
        <v>139</v>
      </c>
      <c r="G192" s="246"/>
      <c r="H192" s="249">
        <v>306.54000000000002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5" t="s">
        <v>136</v>
      </c>
      <c r="AU192" s="255" t="s">
        <v>81</v>
      </c>
      <c r="AV192" s="15" t="s">
        <v>133</v>
      </c>
      <c r="AW192" s="15" t="s">
        <v>32</v>
      </c>
      <c r="AX192" s="15" t="s">
        <v>79</v>
      </c>
      <c r="AY192" s="255" t="s">
        <v>126</v>
      </c>
    </row>
    <row r="193" s="2" customFormat="1" ht="24.15" customHeight="1">
      <c r="A193" s="39"/>
      <c r="B193" s="40"/>
      <c r="C193" s="205" t="s">
        <v>198</v>
      </c>
      <c r="D193" s="205" t="s">
        <v>128</v>
      </c>
      <c r="E193" s="206" t="s">
        <v>246</v>
      </c>
      <c r="F193" s="207" t="s">
        <v>247</v>
      </c>
      <c r="G193" s="208" t="s">
        <v>131</v>
      </c>
      <c r="H193" s="209">
        <v>523</v>
      </c>
      <c r="I193" s="210"/>
      <c r="J193" s="211">
        <f>ROUND(I193*H193,2)</f>
        <v>0</v>
      </c>
      <c r="K193" s="207" t="s">
        <v>132</v>
      </c>
      <c r="L193" s="45"/>
      <c r="M193" s="212" t="s">
        <v>19</v>
      </c>
      <c r="N193" s="213" t="s">
        <v>42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133</v>
      </c>
      <c r="AT193" s="216" t="s">
        <v>128</v>
      </c>
      <c r="AU193" s="216" t="s">
        <v>81</v>
      </c>
      <c r="AY193" s="18" t="s">
        <v>126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133</v>
      </c>
      <c r="BM193" s="216" t="s">
        <v>248</v>
      </c>
    </row>
    <row r="194" s="2" customFormat="1">
      <c r="A194" s="39"/>
      <c r="B194" s="40"/>
      <c r="C194" s="41"/>
      <c r="D194" s="218" t="s">
        <v>134</v>
      </c>
      <c r="E194" s="41"/>
      <c r="F194" s="219" t="s">
        <v>249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134</v>
      </c>
      <c r="AU194" s="18" t="s">
        <v>81</v>
      </c>
    </row>
    <row r="195" s="13" customFormat="1">
      <c r="A195" s="13"/>
      <c r="B195" s="223"/>
      <c r="C195" s="224"/>
      <c r="D195" s="225" t="s">
        <v>136</v>
      </c>
      <c r="E195" s="226" t="s">
        <v>19</v>
      </c>
      <c r="F195" s="227" t="s">
        <v>250</v>
      </c>
      <c r="G195" s="224"/>
      <c r="H195" s="226" t="s">
        <v>19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136</v>
      </c>
      <c r="AU195" s="233" t="s">
        <v>81</v>
      </c>
      <c r="AV195" s="13" t="s">
        <v>79</v>
      </c>
      <c r="AW195" s="13" t="s">
        <v>32</v>
      </c>
      <c r="AX195" s="13" t="s">
        <v>71</v>
      </c>
      <c r="AY195" s="233" t="s">
        <v>126</v>
      </c>
    </row>
    <row r="196" s="14" customFormat="1">
      <c r="A196" s="14"/>
      <c r="B196" s="234"/>
      <c r="C196" s="235"/>
      <c r="D196" s="225" t="s">
        <v>136</v>
      </c>
      <c r="E196" s="236" t="s">
        <v>19</v>
      </c>
      <c r="F196" s="237" t="s">
        <v>251</v>
      </c>
      <c r="G196" s="235"/>
      <c r="H196" s="238">
        <v>523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4" t="s">
        <v>136</v>
      </c>
      <c r="AU196" s="244" t="s">
        <v>81</v>
      </c>
      <c r="AV196" s="14" t="s">
        <v>81</v>
      </c>
      <c r="AW196" s="14" t="s">
        <v>32</v>
      </c>
      <c r="AX196" s="14" t="s">
        <v>71</v>
      </c>
      <c r="AY196" s="244" t="s">
        <v>126</v>
      </c>
    </row>
    <row r="197" s="15" customFormat="1">
      <c r="A197" s="15"/>
      <c r="B197" s="245"/>
      <c r="C197" s="246"/>
      <c r="D197" s="225" t="s">
        <v>136</v>
      </c>
      <c r="E197" s="247" t="s">
        <v>19</v>
      </c>
      <c r="F197" s="248" t="s">
        <v>139</v>
      </c>
      <c r="G197" s="246"/>
      <c r="H197" s="249">
        <v>523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5" t="s">
        <v>136</v>
      </c>
      <c r="AU197" s="255" t="s">
        <v>81</v>
      </c>
      <c r="AV197" s="15" t="s">
        <v>133</v>
      </c>
      <c r="AW197" s="15" t="s">
        <v>32</v>
      </c>
      <c r="AX197" s="15" t="s">
        <v>79</v>
      </c>
      <c r="AY197" s="255" t="s">
        <v>126</v>
      </c>
    </row>
    <row r="198" s="2" customFormat="1" ht="24.15" customHeight="1">
      <c r="A198" s="39"/>
      <c r="B198" s="40"/>
      <c r="C198" s="205" t="s">
        <v>252</v>
      </c>
      <c r="D198" s="205" t="s">
        <v>128</v>
      </c>
      <c r="E198" s="206" t="s">
        <v>253</v>
      </c>
      <c r="F198" s="207" t="s">
        <v>254</v>
      </c>
      <c r="G198" s="208" t="s">
        <v>224</v>
      </c>
      <c r="H198" s="209">
        <v>592.94299999999998</v>
      </c>
      <c r="I198" s="210"/>
      <c r="J198" s="211">
        <f>ROUND(I198*H198,2)</f>
        <v>0</v>
      </c>
      <c r="K198" s="207" t="s">
        <v>132</v>
      </c>
      <c r="L198" s="45"/>
      <c r="M198" s="212" t="s">
        <v>19</v>
      </c>
      <c r="N198" s="213" t="s">
        <v>42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133</v>
      </c>
      <c r="AT198" s="216" t="s">
        <v>128</v>
      </c>
      <c r="AU198" s="216" t="s">
        <v>81</v>
      </c>
      <c r="AY198" s="18" t="s">
        <v>126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79</v>
      </c>
      <c r="BK198" s="217">
        <f>ROUND(I198*H198,2)</f>
        <v>0</v>
      </c>
      <c r="BL198" s="18" t="s">
        <v>133</v>
      </c>
      <c r="BM198" s="216" t="s">
        <v>255</v>
      </c>
    </row>
    <row r="199" s="2" customFormat="1">
      <c r="A199" s="39"/>
      <c r="B199" s="40"/>
      <c r="C199" s="41"/>
      <c r="D199" s="218" t="s">
        <v>134</v>
      </c>
      <c r="E199" s="41"/>
      <c r="F199" s="219" t="s">
        <v>256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81</v>
      </c>
    </row>
    <row r="200" s="14" customFormat="1">
      <c r="A200" s="14"/>
      <c r="B200" s="234"/>
      <c r="C200" s="235"/>
      <c r="D200" s="225" t="s">
        <v>136</v>
      </c>
      <c r="E200" s="236" t="s">
        <v>19</v>
      </c>
      <c r="F200" s="237" t="s">
        <v>257</v>
      </c>
      <c r="G200" s="235"/>
      <c r="H200" s="238">
        <v>592.94299999999998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4" t="s">
        <v>136</v>
      </c>
      <c r="AU200" s="244" t="s">
        <v>81</v>
      </c>
      <c r="AV200" s="14" t="s">
        <v>81</v>
      </c>
      <c r="AW200" s="14" t="s">
        <v>32</v>
      </c>
      <c r="AX200" s="14" t="s">
        <v>71</v>
      </c>
      <c r="AY200" s="244" t="s">
        <v>126</v>
      </c>
    </row>
    <row r="201" s="15" customFormat="1">
      <c r="A201" s="15"/>
      <c r="B201" s="245"/>
      <c r="C201" s="246"/>
      <c r="D201" s="225" t="s">
        <v>136</v>
      </c>
      <c r="E201" s="247" t="s">
        <v>19</v>
      </c>
      <c r="F201" s="248" t="s">
        <v>139</v>
      </c>
      <c r="G201" s="246"/>
      <c r="H201" s="249">
        <v>592.94299999999998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5" t="s">
        <v>136</v>
      </c>
      <c r="AU201" s="255" t="s">
        <v>81</v>
      </c>
      <c r="AV201" s="15" t="s">
        <v>133</v>
      </c>
      <c r="AW201" s="15" t="s">
        <v>32</v>
      </c>
      <c r="AX201" s="15" t="s">
        <v>79</v>
      </c>
      <c r="AY201" s="255" t="s">
        <v>126</v>
      </c>
    </row>
    <row r="202" s="2" customFormat="1" ht="24.15" customHeight="1">
      <c r="A202" s="39"/>
      <c r="B202" s="40"/>
      <c r="C202" s="205" t="s">
        <v>205</v>
      </c>
      <c r="D202" s="205" t="s">
        <v>128</v>
      </c>
      <c r="E202" s="206" t="s">
        <v>258</v>
      </c>
      <c r="F202" s="207" t="s">
        <v>259</v>
      </c>
      <c r="G202" s="208" t="s">
        <v>175</v>
      </c>
      <c r="H202" s="209">
        <v>329.41300000000001</v>
      </c>
      <c r="I202" s="210"/>
      <c r="J202" s="211">
        <f>ROUND(I202*H202,2)</f>
        <v>0</v>
      </c>
      <c r="K202" s="207" t="s">
        <v>132</v>
      </c>
      <c r="L202" s="45"/>
      <c r="M202" s="212" t="s">
        <v>19</v>
      </c>
      <c r="N202" s="213" t="s">
        <v>42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133</v>
      </c>
      <c r="AT202" s="216" t="s">
        <v>128</v>
      </c>
      <c r="AU202" s="216" t="s">
        <v>81</v>
      </c>
      <c r="AY202" s="18" t="s">
        <v>126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79</v>
      </c>
      <c r="BK202" s="217">
        <f>ROUND(I202*H202,2)</f>
        <v>0</v>
      </c>
      <c r="BL202" s="18" t="s">
        <v>133</v>
      </c>
      <c r="BM202" s="216" t="s">
        <v>260</v>
      </c>
    </row>
    <row r="203" s="2" customFormat="1">
      <c r="A203" s="39"/>
      <c r="B203" s="40"/>
      <c r="C203" s="41"/>
      <c r="D203" s="218" t="s">
        <v>134</v>
      </c>
      <c r="E203" s="41"/>
      <c r="F203" s="219" t="s">
        <v>261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134</v>
      </c>
      <c r="AU203" s="18" t="s">
        <v>81</v>
      </c>
    </row>
    <row r="204" s="14" customFormat="1">
      <c r="A204" s="14"/>
      <c r="B204" s="234"/>
      <c r="C204" s="235"/>
      <c r="D204" s="225" t="s">
        <v>136</v>
      </c>
      <c r="E204" s="236" t="s">
        <v>19</v>
      </c>
      <c r="F204" s="237" t="s">
        <v>213</v>
      </c>
      <c r="G204" s="235"/>
      <c r="H204" s="238">
        <v>329.41300000000001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136</v>
      </c>
      <c r="AU204" s="244" t="s">
        <v>81</v>
      </c>
      <c r="AV204" s="14" t="s">
        <v>81</v>
      </c>
      <c r="AW204" s="14" t="s">
        <v>32</v>
      </c>
      <c r="AX204" s="14" t="s">
        <v>71</v>
      </c>
      <c r="AY204" s="244" t="s">
        <v>126</v>
      </c>
    </row>
    <row r="205" s="15" customFormat="1">
      <c r="A205" s="15"/>
      <c r="B205" s="245"/>
      <c r="C205" s="246"/>
      <c r="D205" s="225" t="s">
        <v>136</v>
      </c>
      <c r="E205" s="247" t="s">
        <v>19</v>
      </c>
      <c r="F205" s="248" t="s">
        <v>139</v>
      </c>
      <c r="G205" s="246"/>
      <c r="H205" s="249">
        <v>329.41300000000001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5" t="s">
        <v>136</v>
      </c>
      <c r="AU205" s="255" t="s">
        <v>81</v>
      </c>
      <c r="AV205" s="15" t="s">
        <v>133</v>
      </c>
      <c r="AW205" s="15" t="s">
        <v>32</v>
      </c>
      <c r="AX205" s="15" t="s">
        <v>79</v>
      </c>
      <c r="AY205" s="255" t="s">
        <v>126</v>
      </c>
    </row>
    <row r="206" s="2" customFormat="1" ht="37.8" customHeight="1">
      <c r="A206" s="39"/>
      <c r="B206" s="40"/>
      <c r="C206" s="205" t="s">
        <v>7</v>
      </c>
      <c r="D206" s="205" t="s">
        <v>128</v>
      </c>
      <c r="E206" s="206" t="s">
        <v>262</v>
      </c>
      <c r="F206" s="207" t="s">
        <v>263</v>
      </c>
      <c r="G206" s="208" t="s">
        <v>175</v>
      </c>
      <c r="H206" s="209">
        <v>3.8519999999999999</v>
      </c>
      <c r="I206" s="210"/>
      <c r="J206" s="211">
        <f>ROUND(I206*H206,2)</f>
        <v>0</v>
      </c>
      <c r="K206" s="207" t="s">
        <v>19</v>
      </c>
      <c r="L206" s="45"/>
      <c r="M206" s="212" t="s">
        <v>19</v>
      </c>
      <c r="N206" s="213" t="s">
        <v>42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133</v>
      </c>
      <c r="AT206" s="216" t="s">
        <v>128</v>
      </c>
      <c r="AU206" s="216" t="s">
        <v>81</v>
      </c>
      <c r="AY206" s="18" t="s">
        <v>126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79</v>
      </c>
      <c r="BK206" s="217">
        <f>ROUND(I206*H206,2)</f>
        <v>0</v>
      </c>
      <c r="BL206" s="18" t="s">
        <v>133</v>
      </c>
      <c r="BM206" s="216" t="s">
        <v>264</v>
      </c>
    </row>
    <row r="207" s="13" customFormat="1">
      <c r="A207" s="13"/>
      <c r="B207" s="223"/>
      <c r="C207" s="224"/>
      <c r="D207" s="225" t="s">
        <v>136</v>
      </c>
      <c r="E207" s="226" t="s">
        <v>19</v>
      </c>
      <c r="F207" s="227" t="s">
        <v>191</v>
      </c>
      <c r="G207" s="224"/>
      <c r="H207" s="226" t="s">
        <v>19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136</v>
      </c>
      <c r="AU207" s="233" t="s">
        <v>81</v>
      </c>
      <c r="AV207" s="13" t="s">
        <v>79</v>
      </c>
      <c r="AW207" s="13" t="s">
        <v>32</v>
      </c>
      <c r="AX207" s="13" t="s">
        <v>71</v>
      </c>
      <c r="AY207" s="233" t="s">
        <v>126</v>
      </c>
    </row>
    <row r="208" s="14" customFormat="1">
      <c r="A208" s="14"/>
      <c r="B208" s="234"/>
      <c r="C208" s="235"/>
      <c r="D208" s="225" t="s">
        <v>136</v>
      </c>
      <c r="E208" s="236" t="s">
        <v>19</v>
      </c>
      <c r="F208" s="237" t="s">
        <v>265</v>
      </c>
      <c r="G208" s="235"/>
      <c r="H208" s="238">
        <v>3.8519999999999999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4" t="s">
        <v>136</v>
      </c>
      <c r="AU208" s="244" t="s">
        <v>81</v>
      </c>
      <c r="AV208" s="14" t="s">
        <v>81</v>
      </c>
      <c r="AW208" s="14" t="s">
        <v>32</v>
      </c>
      <c r="AX208" s="14" t="s">
        <v>71</v>
      </c>
      <c r="AY208" s="244" t="s">
        <v>126</v>
      </c>
    </row>
    <row r="209" s="15" customFormat="1">
      <c r="A209" s="15"/>
      <c r="B209" s="245"/>
      <c r="C209" s="246"/>
      <c r="D209" s="225" t="s">
        <v>136</v>
      </c>
      <c r="E209" s="247" t="s">
        <v>19</v>
      </c>
      <c r="F209" s="248" t="s">
        <v>139</v>
      </c>
      <c r="G209" s="246"/>
      <c r="H209" s="249">
        <v>3.8519999999999999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5" t="s">
        <v>136</v>
      </c>
      <c r="AU209" s="255" t="s">
        <v>81</v>
      </c>
      <c r="AV209" s="15" t="s">
        <v>133</v>
      </c>
      <c r="AW209" s="15" t="s">
        <v>32</v>
      </c>
      <c r="AX209" s="15" t="s">
        <v>79</v>
      </c>
      <c r="AY209" s="255" t="s">
        <v>126</v>
      </c>
    </row>
    <row r="210" s="2" customFormat="1" ht="16.5" customHeight="1">
      <c r="A210" s="39"/>
      <c r="B210" s="40"/>
      <c r="C210" s="256" t="s">
        <v>211</v>
      </c>
      <c r="D210" s="256" t="s">
        <v>221</v>
      </c>
      <c r="E210" s="257" t="s">
        <v>266</v>
      </c>
      <c r="F210" s="258" t="s">
        <v>267</v>
      </c>
      <c r="G210" s="259" t="s">
        <v>224</v>
      </c>
      <c r="H210" s="260">
        <v>7.7039999999999997</v>
      </c>
      <c r="I210" s="261"/>
      <c r="J210" s="262">
        <f>ROUND(I210*H210,2)</f>
        <v>0</v>
      </c>
      <c r="K210" s="258" t="s">
        <v>132</v>
      </c>
      <c r="L210" s="263"/>
      <c r="M210" s="264" t="s">
        <v>19</v>
      </c>
      <c r="N210" s="265" t="s">
        <v>42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155</v>
      </c>
      <c r="AT210" s="216" t="s">
        <v>221</v>
      </c>
      <c r="AU210" s="216" t="s">
        <v>81</v>
      </c>
      <c r="AY210" s="18" t="s">
        <v>126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79</v>
      </c>
      <c r="BK210" s="217">
        <f>ROUND(I210*H210,2)</f>
        <v>0</v>
      </c>
      <c r="BL210" s="18" t="s">
        <v>133</v>
      </c>
      <c r="BM210" s="216" t="s">
        <v>268</v>
      </c>
    </row>
    <row r="211" s="14" customFormat="1">
      <c r="A211" s="14"/>
      <c r="B211" s="234"/>
      <c r="C211" s="235"/>
      <c r="D211" s="225" t="s">
        <v>136</v>
      </c>
      <c r="E211" s="236" t="s">
        <v>19</v>
      </c>
      <c r="F211" s="237" t="s">
        <v>269</v>
      </c>
      <c r="G211" s="235"/>
      <c r="H211" s="238">
        <v>7.7039999999999997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4" t="s">
        <v>136</v>
      </c>
      <c r="AU211" s="244" t="s">
        <v>81</v>
      </c>
      <c r="AV211" s="14" t="s">
        <v>81</v>
      </c>
      <c r="AW211" s="14" t="s">
        <v>32</v>
      </c>
      <c r="AX211" s="14" t="s">
        <v>71</v>
      </c>
      <c r="AY211" s="244" t="s">
        <v>126</v>
      </c>
    </row>
    <row r="212" s="15" customFormat="1">
      <c r="A212" s="15"/>
      <c r="B212" s="245"/>
      <c r="C212" s="246"/>
      <c r="D212" s="225" t="s">
        <v>136</v>
      </c>
      <c r="E212" s="247" t="s">
        <v>19</v>
      </c>
      <c r="F212" s="248" t="s">
        <v>139</v>
      </c>
      <c r="G212" s="246"/>
      <c r="H212" s="249">
        <v>7.7039999999999997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5" t="s">
        <v>136</v>
      </c>
      <c r="AU212" s="255" t="s">
        <v>81</v>
      </c>
      <c r="AV212" s="15" t="s">
        <v>133</v>
      </c>
      <c r="AW212" s="15" t="s">
        <v>32</v>
      </c>
      <c r="AX212" s="15" t="s">
        <v>79</v>
      </c>
      <c r="AY212" s="255" t="s">
        <v>126</v>
      </c>
    </row>
    <row r="213" s="2" customFormat="1" ht="24.15" customHeight="1">
      <c r="A213" s="39"/>
      <c r="B213" s="40"/>
      <c r="C213" s="205" t="s">
        <v>270</v>
      </c>
      <c r="D213" s="205" t="s">
        <v>128</v>
      </c>
      <c r="E213" s="206" t="s">
        <v>271</v>
      </c>
      <c r="F213" s="207" t="s">
        <v>272</v>
      </c>
      <c r="G213" s="208" t="s">
        <v>131</v>
      </c>
      <c r="H213" s="209">
        <v>24.5</v>
      </c>
      <c r="I213" s="210"/>
      <c r="J213" s="211">
        <f>ROUND(I213*H213,2)</f>
        <v>0</v>
      </c>
      <c r="K213" s="207" t="s">
        <v>132</v>
      </c>
      <c r="L213" s="45"/>
      <c r="M213" s="212" t="s">
        <v>19</v>
      </c>
      <c r="N213" s="213" t="s">
        <v>42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133</v>
      </c>
      <c r="AT213" s="216" t="s">
        <v>128</v>
      </c>
      <c r="AU213" s="216" t="s">
        <v>81</v>
      </c>
      <c r="AY213" s="18" t="s">
        <v>126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79</v>
      </c>
      <c r="BK213" s="217">
        <f>ROUND(I213*H213,2)</f>
        <v>0</v>
      </c>
      <c r="BL213" s="18" t="s">
        <v>133</v>
      </c>
      <c r="BM213" s="216" t="s">
        <v>273</v>
      </c>
    </row>
    <row r="214" s="2" customFormat="1">
      <c r="A214" s="39"/>
      <c r="B214" s="40"/>
      <c r="C214" s="41"/>
      <c r="D214" s="218" t="s">
        <v>134</v>
      </c>
      <c r="E214" s="41"/>
      <c r="F214" s="219" t="s">
        <v>274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134</v>
      </c>
      <c r="AU214" s="18" t="s">
        <v>81</v>
      </c>
    </row>
    <row r="215" s="13" customFormat="1">
      <c r="A215" s="13"/>
      <c r="B215" s="223"/>
      <c r="C215" s="224"/>
      <c r="D215" s="225" t="s">
        <v>136</v>
      </c>
      <c r="E215" s="226" t="s">
        <v>19</v>
      </c>
      <c r="F215" s="227" t="s">
        <v>275</v>
      </c>
      <c r="G215" s="224"/>
      <c r="H215" s="226" t="s">
        <v>19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3" t="s">
        <v>136</v>
      </c>
      <c r="AU215" s="233" t="s">
        <v>81</v>
      </c>
      <c r="AV215" s="13" t="s">
        <v>79</v>
      </c>
      <c r="AW215" s="13" t="s">
        <v>32</v>
      </c>
      <c r="AX215" s="13" t="s">
        <v>71</v>
      </c>
      <c r="AY215" s="233" t="s">
        <v>126</v>
      </c>
    </row>
    <row r="216" s="14" customFormat="1">
      <c r="A216" s="14"/>
      <c r="B216" s="234"/>
      <c r="C216" s="235"/>
      <c r="D216" s="225" t="s">
        <v>136</v>
      </c>
      <c r="E216" s="236" t="s">
        <v>19</v>
      </c>
      <c r="F216" s="237" t="s">
        <v>276</v>
      </c>
      <c r="G216" s="235"/>
      <c r="H216" s="238">
        <v>24.5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136</v>
      </c>
      <c r="AU216" s="244" t="s">
        <v>81</v>
      </c>
      <c r="AV216" s="14" t="s">
        <v>81</v>
      </c>
      <c r="AW216" s="14" t="s">
        <v>32</v>
      </c>
      <c r="AX216" s="14" t="s">
        <v>71</v>
      </c>
      <c r="AY216" s="244" t="s">
        <v>126</v>
      </c>
    </row>
    <row r="217" s="15" customFormat="1">
      <c r="A217" s="15"/>
      <c r="B217" s="245"/>
      <c r="C217" s="246"/>
      <c r="D217" s="225" t="s">
        <v>136</v>
      </c>
      <c r="E217" s="247" t="s">
        <v>19</v>
      </c>
      <c r="F217" s="248" t="s">
        <v>139</v>
      </c>
      <c r="G217" s="246"/>
      <c r="H217" s="249">
        <v>24.5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5" t="s">
        <v>136</v>
      </c>
      <c r="AU217" s="255" t="s">
        <v>81</v>
      </c>
      <c r="AV217" s="15" t="s">
        <v>133</v>
      </c>
      <c r="AW217" s="15" t="s">
        <v>32</v>
      </c>
      <c r="AX217" s="15" t="s">
        <v>79</v>
      </c>
      <c r="AY217" s="255" t="s">
        <v>126</v>
      </c>
    </row>
    <row r="218" s="2" customFormat="1" ht="16.5" customHeight="1">
      <c r="A218" s="39"/>
      <c r="B218" s="40"/>
      <c r="C218" s="256" t="s">
        <v>216</v>
      </c>
      <c r="D218" s="256" t="s">
        <v>221</v>
      </c>
      <c r="E218" s="257" t="s">
        <v>277</v>
      </c>
      <c r="F218" s="258" t="s">
        <v>278</v>
      </c>
      <c r="G218" s="259" t="s">
        <v>279</v>
      </c>
      <c r="H218" s="260">
        <v>0.48999999999999999</v>
      </c>
      <c r="I218" s="261"/>
      <c r="J218" s="262">
        <f>ROUND(I218*H218,2)</f>
        <v>0</v>
      </c>
      <c r="K218" s="258" t="s">
        <v>132</v>
      </c>
      <c r="L218" s="263"/>
      <c r="M218" s="264" t="s">
        <v>19</v>
      </c>
      <c r="N218" s="265" t="s">
        <v>42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155</v>
      </c>
      <c r="AT218" s="216" t="s">
        <v>221</v>
      </c>
      <c r="AU218" s="216" t="s">
        <v>81</v>
      </c>
      <c r="AY218" s="18" t="s">
        <v>126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79</v>
      </c>
      <c r="BK218" s="217">
        <f>ROUND(I218*H218,2)</f>
        <v>0</v>
      </c>
      <c r="BL218" s="18" t="s">
        <v>133</v>
      </c>
      <c r="BM218" s="216" t="s">
        <v>280</v>
      </c>
    </row>
    <row r="219" s="14" customFormat="1">
      <c r="A219" s="14"/>
      <c r="B219" s="234"/>
      <c r="C219" s="235"/>
      <c r="D219" s="225" t="s">
        <v>136</v>
      </c>
      <c r="E219" s="236" t="s">
        <v>19</v>
      </c>
      <c r="F219" s="237" t="s">
        <v>281</v>
      </c>
      <c r="G219" s="235"/>
      <c r="H219" s="238">
        <v>0.48999999999999999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4" t="s">
        <v>136</v>
      </c>
      <c r="AU219" s="244" t="s">
        <v>81</v>
      </c>
      <c r="AV219" s="14" t="s">
        <v>81</v>
      </c>
      <c r="AW219" s="14" t="s">
        <v>32</v>
      </c>
      <c r="AX219" s="14" t="s">
        <v>71</v>
      </c>
      <c r="AY219" s="244" t="s">
        <v>126</v>
      </c>
    </row>
    <row r="220" s="15" customFormat="1">
      <c r="A220" s="15"/>
      <c r="B220" s="245"/>
      <c r="C220" s="246"/>
      <c r="D220" s="225" t="s">
        <v>136</v>
      </c>
      <c r="E220" s="247" t="s">
        <v>19</v>
      </c>
      <c r="F220" s="248" t="s">
        <v>139</v>
      </c>
      <c r="G220" s="246"/>
      <c r="H220" s="249">
        <v>0.48999999999999999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5" t="s">
        <v>136</v>
      </c>
      <c r="AU220" s="255" t="s">
        <v>81</v>
      </c>
      <c r="AV220" s="15" t="s">
        <v>133</v>
      </c>
      <c r="AW220" s="15" t="s">
        <v>32</v>
      </c>
      <c r="AX220" s="15" t="s">
        <v>79</v>
      </c>
      <c r="AY220" s="255" t="s">
        <v>126</v>
      </c>
    </row>
    <row r="221" s="2" customFormat="1" ht="21.75" customHeight="1">
      <c r="A221" s="39"/>
      <c r="B221" s="40"/>
      <c r="C221" s="205" t="s">
        <v>282</v>
      </c>
      <c r="D221" s="205" t="s">
        <v>128</v>
      </c>
      <c r="E221" s="206" t="s">
        <v>283</v>
      </c>
      <c r="F221" s="207" t="s">
        <v>284</v>
      </c>
      <c r="G221" s="208" t="s">
        <v>131</v>
      </c>
      <c r="H221" s="209">
        <v>73.5</v>
      </c>
      <c r="I221" s="210"/>
      <c r="J221" s="211">
        <f>ROUND(I221*H221,2)</f>
        <v>0</v>
      </c>
      <c r="K221" s="207" t="s">
        <v>132</v>
      </c>
      <c r="L221" s="45"/>
      <c r="M221" s="212" t="s">
        <v>19</v>
      </c>
      <c r="N221" s="213" t="s">
        <v>42</v>
      </c>
      <c r="O221" s="85"/>
      <c r="P221" s="214">
        <f>O221*H221</f>
        <v>0</v>
      </c>
      <c r="Q221" s="214">
        <v>0</v>
      </c>
      <c r="R221" s="214">
        <f>Q221*H221</f>
        <v>0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133</v>
      </c>
      <c r="AT221" s="216" t="s">
        <v>128</v>
      </c>
      <c r="AU221" s="216" t="s">
        <v>81</v>
      </c>
      <c r="AY221" s="18" t="s">
        <v>126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79</v>
      </c>
      <c r="BK221" s="217">
        <f>ROUND(I221*H221,2)</f>
        <v>0</v>
      </c>
      <c r="BL221" s="18" t="s">
        <v>133</v>
      </c>
      <c r="BM221" s="216" t="s">
        <v>285</v>
      </c>
    </row>
    <row r="222" s="2" customFormat="1">
      <c r="A222" s="39"/>
      <c r="B222" s="40"/>
      <c r="C222" s="41"/>
      <c r="D222" s="218" t="s">
        <v>134</v>
      </c>
      <c r="E222" s="41"/>
      <c r="F222" s="219" t="s">
        <v>286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134</v>
      </c>
      <c r="AU222" s="18" t="s">
        <v>81</v>
      </c>
    </row>
    <row r="223" s="13" customFormat="1">
      <c r="A223" s="13"/>
      <c r="B223" s="223"/>
      <c r="C223" s="224"/>
      <c r="D223" s="225" t="s">
        <v>136</v>
      </c>
      <c r="E223" s="226" t="s">
        <v>19</v>
      </c>
      <c r="F223" s="227" t="s">
        <v>287</v>
      </c>
      <c r="G223" s="224"/>
      <c r="H223" s="226" t="s">
        <v>19</v>
      </c>
      <c r="I223" s="228"/>
      <c r="J223" s="224"/>
      <c r="K223" s="224"/>
      <c r="L223" s="229"/>
      <c r="M223" s="230"/>
      <c r="N223" s="231"/>
      <c r="O223" s="231"/>
      <c r="P223" s="231"/>
      <c r="Q223" s="231"/>
      <c r="R223" s="231"/>
      <c r="S223" s="231"/>
      <c r="T223" s="23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3" t="s">
        <v>136</v>
      </c>
      <c r="AU223" s="233" t="s">
        <v>81</v>
      </c>
      <c r="AV223" s="13" t="s">
        <v>79</v>
      </c>
      <c r="AW223" s="13" t="s">
        <v>32</v>
      </c>
      <c r="AX223" s="13" t="s">
        <v>71</v>
      </c>
      <c r="AY223" s="233" t="s">
        <v>126</v>
      </c>
    </row>
    <row r="224" s="14" customFormat="1">
      <c r="A224" s="14"/>
      <c r="B224" s="234"/>
      <c r="C224" s="235"/>
      <c r="D224" s="225" t="s">
        <v>136</v>
      </c>
      <c r="E224" s="236" t="s">
        <v>19</v>
      </c>
      <c r="F224" s="237" t="s">
        <v>288</v>
      </c>
      <c r="G224" s="235"/>
      <c r="H224" s="238">
        <v>73.5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4" t="s">
        <v>136</v>
      </c>
      <c r="AU224" s="244" t="s">
        <v>81</v>
      </c>
      <c r="AV224" s="14" t="s">
        <v>81</v>
      </c>
      <c r="AW224" s="14" t="s">
        <v>32</v>
      </c>
      <c r="AX224" s="14" t="s">
        <v>71</v>
      </c>
      <c r="AY224" s="244" t="s">
        <v>126</v>
      </c>
    </row>
    <row r="225" s="15" customFormat="1">
      <c r="A225" s="15"/>
      <c r="B225" s="245"/>
      <c r="C225" s="246"/>
      <c r="D225" s="225" t="s">
        <v>136</v>
      </c>
      <c r="E225" s="247" t="s">
        <v>19</v>
      </c>
      <c r="F225" s="248" t="s">
        <v>139</v>
      </c>
      <c r="G225" s="246"/>
      <c r="H225" s="249">
        <v>73.5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5" t="s">
        <v>136</v>
      </c>
      <c r="AU225" s="255" t="s">
        <v>81</v>
      </c>
      <c r="AV225" s="15" t="s">
        <v>133</v>
      </c>
      <c r="AW225" s="15" t="s">
        <v>32</v>
      </c>
      <c r="AX225" s="15" t="s">
        <v>79</v>
      </c>
      <c r="AY225" s="255" t="s">
        <v>126</v>
      </c>
    </row>
    <row r="226" s="2" customFormat="1" ht="16.5" customHeight="1">
      <c r="A226" s="39"/>
      <c r="B226" s="40"/>
      <c r="C226" s="256" t="s">
        <v>225</v>
      </c>
      <c r="D226" s="256" t="s">
        <v>221</v>
      </c>
      <c r="E226" s="257" t="s">
        <v>289</v>
      </c>
      <c r="F226" s="258" t="s">
        <v>290</v>
      </c>
      <c r="G226" s="259" t="s">
        <v>224</v>
      </c>
      <c r="H226" s="260">
        <v>5.8799999999999999</v>
      </c>
      <c r="I226" s="261"/>
      <c r="J226" s="262">
        <f>ROUND(I226*H226,2)</f>
        <v>0</v>
      </c>
      <c r="K226" s="258" t="s">
        <v>132</v>
      </c>
      <c r="L226" s="263"/>
      <c r="M226" s="264" t="s">
        <v>19</v>
      </c>
      <c r="N226" s="265" t="s">
        <v>42</v>
      </c>
      <c r="O226" s="85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155</v>
      </c>
      <c r="AT226" s="216" t="s">
        <v>221</v>
      </c>
      <c r="AU226" s="216" t="s">
        <v>81</v>
      </c>
      <c r="AY226" s="18" t="s">
        <v>126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79</v>
      </c>
      <c r="BK226" s="217">
        <f>ROUND(I226*H226,2)</f>
        <v>0</v>
      </c>
      <c r="BL226" s="18" t="s">
        <v>133</v>
      </c>
      <c r="BM226" s="216" t="s">
        <v>291</v>
      </c>
    </row>
    <row r="227" s="14" customFormat="1">
      <c r="A227" s="14"/>
      <c r="B227" s="234"/>
      <c r="C227" s="235"/>
      <c r="D227" s="225" t="s">
        <v>136</v>
      </c>
      <c r="E227" s="236" t="s">
        <v>19</v>
      </c>
      <c r="F227" s="237" t="s">
        <v>292</v>
      </c>
      <c r="G227" s="235"/>
      <c r="H227" s="238">
        <v>5.8799999999999999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4" t="s">
        <v>136</v>
      </c>
      <c r="AU227" s="244" t="s">
        <v>81</v>
      </c>
      <c r="AV227" s="14" t="s">
        <v>81</v>
      </c>
      <c r="AW227" s="14" t="s">
        <v>32</v>
      </c>
      <c r="AX227" s="14" t="s">
        <v>71</v>
      </c>
      <c r="AY227" s="244" t="s">
        <v>126</v>
      </c>
    </row>
    <row r="228" s="15" customFormat="1">
      <c r="A228" s="15"/>
      <c r="B228" s="245"/>
      <c r="C228" s="246"/>
      <c r="D228" s="225" t="s">
        <v>136</v>
      </c>
      <c r="E228" s="247" t="s">
        <v>19</v>
      </c>
      <c r="F228" s="248" t="s">
        <v>139</v>
      </c>
      <c r="G228" s="246"/>
      <c r="H228" s="249">
        <v>5.8799999999999999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5" t="s">
        <v>136</v>
      </c>
      <c r="AU228" s="255" t="s">
        <v>81</v>
      </c>
      <c r="AV228" s="15" t="s">
        <v>133</v>
      </c>
      <c r="AW228" s="15" t="s">
        <v>32</v>
      </c>
      <c r="AX228" s="15" t="s">
        <v>79</v>
      </c>
      <c r="AY228" s="255" t="s">
        <v>126</v>
      </c>
    </row>
    <row r="229" s="12" customFormat="1" ht="22.8" customHeight="1">
      <c r="A229" s="12"/>
      <c r="B229" s="189"/>
      <c r="C229" s="190"/>
      <c r="D229" s="191" t="s">
        <v>70</v>
      </c>
      <c r="E229" s="203" t="s">
        <v>81</v>
      </c>
      <c r="F229" s="203" t="s">
        <v>293</v>
      </c>
      <c r="G229" s="190"/>
      <c r="H229" s="190"/>
      <c r="I229" s="193"/>
      <c r="J229" s="204">
        <f>BK229</f>
        <v>0</v>
      </c>
      <c r="K229" s="190"/>
      <c r="L229" s="195"/>
      <c r="M229" s="196"/>
      <c r="N229" s="197"/>
      <c r="O229" s="197"/>
      <c r="P229" s="198">
        <f>SUM(P230:P235)</f>
        <v>0</v>
      </c>
      <c r="Q229" s="197"/>
      <c r="R229" s="198">
        <f>SUM(R230:R235)</f>
        <v>0</v>
      </c>
      <c r="S229" s="197"/>
      <c r="T229" s="199">
        <f>SUM(T230:T235)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0" t="s">
        <v>79</v>
      </c>
      <c r="AT229" s="201" t="s">
        <v>70</v>
      </c>
      <c r="AU229" s="201" t="s">
        <v>79</v>
      </c>
      <c r="AY229" s="200" t="s">
        <v>126</v>
      </c>
      <c r="BK229" s="202">
        <f>SUM(BK230:BK235)</f>
        <v>0</v>
      </c>
    </row>
    <row r="230" s="2" customFormat="1" ht="33" customHeight="1">
      <c r="A230" s="39"/>
      <c r="B230" s="40"/>
      <c r="C230" s="205" t="s">
        <v>294</v>
      </c>
      <c r="D230" s="205" t="s">
        <v>128</v>
      </c>
      <c r="E230" s="206" t="s">
        <v>295</v>
      </c>
      <c r="F230" s="207" t="s">
        <v>296</v>
      </c>
      <c r="G230" s="208" t="s">
        <v>162</v>
      </c>
      <c r="H230" s="209">
        <v>30</v>
      </c>
      <c r="I230" s="210"/>
      <c r="J230" s="211">
        <f>ROUND(I230*H230,2)</f>
        <v>0</v>
      </c>
      <c r="K230" s="207" t="s">
        <v>132</v>
      </c>
      <c r="L230" s="45"/>
      <c r="M230" s="212" t="s">
        <v>19</v>
      </c>
      <c r="N230" s="213" t="s">
        <v>42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133</v>
      </c>
      <c r="AT230" s="216" t="s">
        <v>128</v>
      </c>
      <c r="AU230" s="216" t="s">
        <v>81</v>
      </c>
      <c r="AY230" s="18" t="s">
        <v>126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133</v>
      </c>
      <c r="BM230" s="216" t="s">
        <v>297</v>
      </c>
    </row>
    <row r="231" s="2" customFormat="1">
      <c r="A231" s="39"/>
      <c r="B231" s="40"/>
      <c r="C231" s="41"/>
      <c r="D231" s="218" t="s">
        <v>134</v>
      </c>
      <c r="E231" s="41"/>
      <c r="F231" s="219" t="s">
        <v>298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134</v>
      </c>
      <c r="AU231" s="18" t="s">
        <v>81</v>
      </c>
    </row>
    <row r="232" s="13" customFormat="1">
      <c r="A232" s="13"/>
      <c r="B232" s="223"/>
      <c r="C232" s="224"/>
      <c r="D232" s="225" t="s">
        <v>136</v>
      </c>
      <c r="E232" s="226" t="s">
        <v>19</v>
      </c>
      <c r="F232" s="227" t="s">
        <v>188</v>
      </c>
      <c r="G232" s="224"/>
      <c r="H232" s="226" t="s">
        <v>19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136</v>
      </c>
      <c r="AU232" s="233" t="s">
        <v>81</v>
      </c>
      <c r="AV232" s="13" t="s">
        <v>79</v>
      </c>
      <c r="AW232" s="13" t="s">
        <v>32</v>
      </c>
      <c r="AX232" s="13" t="s">
        <v>71</v>
      </c>
      <c r="AY232" s="233" t="s">
        <v>126</v>
      </c>
    </row>
    <row r="233" s="14" customFormat="1">
      <c r="A233" s="14"/>
      <c r="B233" s="234"/>
      <c r="C233" s="235"/>
      <c r="D233" s="225" t="s">
        <v>136</v>
      </c>
      <c r="E233" s="236" t="s">
        <v>19</v>
      </c>
      <c r="F233" s="237" t="s">
        <v>186</v>
      </c>
      <c r="G233" s="235"/>
      <c r="H233" s="238">
        <v>16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4" t="s">
        <v>136</v>
      </c>
      <c r="AU233" s="244" t="s">
        <v>81</v>
      </c>
      <c r="AV233" s="14" t="s">
        <v>81</v>
      </c>
      <c r="AW233" s="14" t="s">
        <v>32</v>
      </c>
      <c r="AX233" s="14" t="s">
        <v>71</v>
      </c>
      <c r="AY233" s="244" t="s">
        <v>126</v>
      </c>
    </row>
    <row r="234" s="14" customFormat="1">
      <c r="A234" s="14"/>
      <c r="B234" s="234"/>
      <c r="C234" s="235"/>
      <c r="D234" s="225" t="s">
        <v>136</v>
      </c>
      <c r="E234" s="236" t="s">
        <v>19</v>
      </c>
      <c r="F234" s="237" t="s">
        <v>176</v>
      </c>
      <c r="G234" s="235"/>
      <c r="H234" s="238">
        <v>14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4" t="s">
        <v>136</v>
      </c>
      <c r="AU234" s="244" t="s">
        <v>81</v>
      </c>
      <c r="AV234" s="14" t="s">
        <v>81</v>
      </c>
      <c r="AW234" s="14" t="s">
        <v>32</v>
      </c>
      <c r="AX234" s="14" t="s">
        <v>71</v>
      </c>
      <c r="AY234" s="244" t="s">
        <v>126</v>
      </c>
    </row>
    <row r="235" s="15" customFormat="1">
      <c r="A235" s="15"/>
      <c r="B235" s="245"/>
      <c r="C235" s="246"/>
      <c r="D235" s="225" t="s">
        <v>136</v>
      </c>
      <c r="E235" s="247" t="s">
        <v>19</v>
      </c>
      <c r="F235" s="248" t="s">
        <v>139</v>
      </c>
      <c r="G235" s="246"/>
      <c r="H235" s="249">
        <v>30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5" t="s">
        <v>136</v>
      </c>
      <c r="AU235" s="255" t="s">
        <v>81</v>
      </c>
      <c r="AV235" s="15" t="s">
        <v>133</v>
      </c>
      <c r="AW235" s="15" t="s">
        <v>32</v>
      </c>
      <c r="AX235" s="15" t="s">
        <v>79</v>
      </c>
      <c r="AY235" s="255" t="s">
        <v>126</v>
      </c>
    </row>
    <row r="236" s="12" customFormat="1" ht="22.8" customHeight="1">
      <c r="A236" s="12"/>
      <c r="B236" s="189"/>
      <c r="C236" s="190"/>
      <c r="D236" s="191" t="s">
        <v>70</v>
      </c>
      <c r="E236" s="203" t="s">
        <v>133</v>
      </c>
      <c r="F236" s="203" t="s">
        <v>299</v>
      </c>
      <c r="G236" s="190"/>
      <c r="H236" s="190"/>
      <c r="I236" s="193"/>
      <c r="J236" s="204">
        <f>BK236</f>
        <v>0</v>
      </c>
      <c r="K236" s="190"/>
      <c r="L236" s="195"/>
      <c r="M236" s="196"/>
      <c r="N236" s="197"/>
      <c r="O236" s="197"/>
      <c r="P236" s="198">
        <f>SUM(P237:P241)</f>
        <v>0</v>
      </c>
      <c r="Q236" s="197"/>
      <c r="R236" s="198">
        <f>SUM(R237:R241)</f>
        <v>0</v>
      </c>
      <c r="S236" s="197"/>
      <c r="T236" s="199">
        <f>SUM(T237:T241)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0" t="s">
        <v>79</v>
      </c>
      <c r="AT236" s="201" t="s">
        <v>70</v>
      </c>
      <c r="AU236" s="201" t="s">
        <v>79</v>
      </c>
      <c r="AY236" s="200" t="s">
        <v>126</v>
      </c>
      <c r="BK236" s="202">
        <f>SUM(BK237:BK241)</f>
        <v>0</v>
      </c>
    </row>
    <row r="237" s="2" customFormat="1" ht="16.5" customHeight="1">
      <c r="A237" s="39"/>
      <c r="B237" s="40"/>
      <c r="C237" s="205" t="s">
        <v>229</v>
      </c>
      <c r="D237" s="205" t="s">
        <v>128</v>
      </c>
      <c r="E237" s="206" t="s">
        <v>300</v>
      </c>
      <c r="F237" s="207" t="s">
        <v>301</v>
      </c>
      <c r="G237" s="208" t="s">
        <v>175</v>
      </c>
      <c r="H237" s="209">
        <v>0.96299999999999997</v>
      </c>
      <c r="I237" s="210"/>
      <c r="J237" s="211">
        <f>ROUND(I237*H237,2)</f>
        <v>0</v>
      </c>
      <c r="K237" s="207" t="s">
        <v>132</v>
      </c>
      <c r="L237" s="45"/>
      <c r="M237" s="212" t="s">
        <v>19</v>
      </c>
      <c r="N237" s="213" t="s">
        <v>42</v>
      </c>
      <c r="O237" s="85"/>
      <c r="P237" s="214">
        <f>O237*H237</f>
        <v>0</v>
      </c>
      <c r="Q237" s="214">
        <v>0</v>
      </c>
      <c r="R237" s="214">
        <f>Q237*H237</f>
        <v>0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133</v>
      </c>
      <c r="AT237" s="216" t="s">
        <v>128</v>
      </c>
      <c r="AU237" s="216" t="s">
        <v>81</v>
      </c>
      <c r="AY237" s="18" t="s">
        <v>126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79</v>
      </c>
      <c r="BK237" s="217">
        <f>ROUND(I237*H237,2)</f>
        <v>0</v>
      </c>
      <c r="BL237" s="18" t="s">
        <v>133</v>
      </c>
      <c r="BM237" s="216" t="s">
        <v>302</v>
      </c>
    </row>
    <row r="238" s="2" customFormat="1">
      <c r="A238" s="39"/>
      <c r="B238" s="40"/>
      <c r="C238" s="41"/>
      <c r="D238" s="218" t="s">
        <v>134</v>
      </c>
      <c r="E238" s="41"/>
      <c r="F238" s="219" t="s">
        <v>303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134</v>
      </c>
      <c r="AU238" s="18" t="s">
        <v>81</v>
      </c>
    </row>
    <row r="239" s="13" customFormat="1">
      <c r="A239" s="13"/>
      <c r="B239" s="223"/>
      <c r="C239" s="224"/>
      <c r="D239" s="225" t="s">
        <v>136</v>
      </c>
      <c r="E239" s="226" t="s">
        <v>19</v>
      </c>
      <c r="F239" s="227" t="s">
        <v>191</v>
      </c>
      <c r="G239" s="224"/>
      <c r="H239" s="226" t="s">
        <v>19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136</v>
      </c>
      <c r="AU239" s="233" t="s">
        <v>81</v>
      </c>
      <c r="AV239" s="13" t="s">
        <v>79</v>
      </c>
      <c r="AW239" s="13" t="s">
        <v>32</v>
      </c>
      <c r="AX239" s="13" t="s">
        <v>71</v>
      </c>
      <c r="AY239" s="233" t="s">
        <v>126</v>
      </c>
    </row>
    <row r="240" s="14" customFormat="1">
      <c r="A240" s="14"/>
      <c r="B240" s="234"/>
      <c r="C240" s="235"/>
      <c r="D240" s="225" t="s">
        <v>136</v>
      </c>
      <c r="E240" s="236" t="s">
        <v>19</v>
      </c>
      <c r="F240" s="237" t="s">
        <v>304</v>
      </c>
      <c r="G240" s="235"/>
      <c r="H240" s="238">
        <v>0.96299999999999997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4" t="s">
        <v>136</v>
      </c>
      <c r="AU240" s="244" t="s">
        <v>81</v>
      </c>
      <c r="AV240" s="14" t="s">
        <v>81</v>
      </c>
      <c r="AW240" s="14" t="s">
        <v>32</v>
      </c>
      <c r="AX240" s="14" t="s">
        <v>71</v>
      </c>
      <c r="AY240" s="244" t="s">
        <v>126</v>
      </c>
    </row>
    <row r="241" s="15" customFormat="1">
      <c r="A241" s="15"/>
      <c r="B241" s="245"/>
      <c r="C241" s="246"/>
      <c r="D241" s="225" t="s">
        <v>136</v>
      </c>
      <c r="E241" s="247" t="s">
        <v>19</v>
      </c>
      <c r="F241" s="248" t="s">
        <v>139</v>
      </c>
      <c r="G241" s="246"/>
      <c r="H241" s="249">
        <v>0.96299999999999997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5" t="s">
        <v>136</v>
      </c>
      <c r="AU241" s="255" t="s">
        <v>81</v>
      </c>
      <c r="AV241" s="15" t="s">
        <v>133</v>
      </c>
      <c r="AW241" s="15" t="s">
        <v>32</v>
      </c>
      <c r="AX241" s="15" t="s">
        <v>79</v>
      </c>
      <c r="AY241" s="255" t="s">
        <v>126</v>
      </c>
    </row>
    <row r="242" s="12" customFormat="1" ht="22.8" customHeight="1">
      <c r="A242" s="12"/>
      <c r="B242" s="189"/>
      <c r="C242" s="190"/>
      <c r="D242" s="191" t="s">
        <v>70</v>
      </c>
      <c r="E242" s="203" t="s">
        <v>159</v>
      </c>
      <c r="F242" s="203" t="s">
        <v>305</v>
      </c>
      <c r="G242" s="190"/>
      <c r="H242" s="190"/>
      <c r="I242" s="193"/>
      <c r="J242" s="204">
        <f>BK242</f>
        <v>0</v>
      </c>
      <c r="K242" s="190"/>
      <c r="L242" s="195"/>
      <c r="M242" s="196"/>
      <c r="N242" s="197"/>
      <c r="O242" s="197"/>
      <c r="P242" s="198">
        <f>SUM(P243:P338)</f>
        <v>0</v>
      </c>
      <c r="Q242" s="197"/>
      <c r="R242" s="198">
        <f>SUM(R243:R338)</f>
        <v>0</v>
      </c>
      <c r="S242" s="197"/>
      <c r="T242" s="199">
        <f>SUM(T243:T338)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0" t="s">
        <v>79</v>
      </c>
      <c r="AT242" s="201" t="s">
        <v>70</v>
      </c>
      <c r="AU242" s="201" t="s">
        <v>79</v>
      </c>
      <c r="AY242" s="200" t="s">
        <v>126</v>
      </c>
      <c r="BK242" s="202">
        <f>SUM(BK243:BK338)</f>
        <v>0</v>
      </c>
    </row>
    <row r="243" s="2" customFormat="1" ht="21.75" customHeight="1">
      <c r="A243" s="39"/>
      <c r="B243" s="40"/>
      <c r="C243" s="205" t="s">
        <v>306</v>
      </c>
      <c r="D243" s="205" t="s">
        <v>128</v>
      </c>
      <c r="E243" s="206" t="s">
        <v>307</v>
      </c>
      <c r="F243" s="207" t="s">
        <v>308</v>
      </c>
      <c r="G243" s="208" t="s">
        <v>131</v>
      </c>
      <c r="H243" s="209">
        <v>85.900000000000006</v>
      </c>
      <c r="I243" s="210"/>
      <c r="J243" s="211">
        <f>ROUND(I243*H243,2)</f>
        <v>0</v>
      </c>
      <c r="K243" s="207" t="s">
        <v>150</v>
      </c>
      <c r="L243" s="45"/>
      <c r="M243" s="212" t="s">
        <v>19</v>
      </c>
      <c r="N243" s="213" t="s">
        <v>42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133</v>
      </c>
      <c r="AT243" s="216" t="s">
        <v>128</v>
      </c>
      <c r="AU243" s="216" t="s">
        <v>81</v>
      </c>
      <c r="AY243" s="18" t="s">
        <v>126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79</v>
      </c>
      <c r="BK243" s="217">
        <f>ROUND(I243*H243,2)</f>
        <v>0</v>
      </c>
      <c r="BL243" s="18" t="s">
        <v>133</v>
      </c>
      <c r="BM243" s="216" t="s">
        <v>309</v>
      </c>
    </row>
    <row r="244" s="2" customFormat="1">
      <c r="A244" s="39"/>
      <c r="B244" s="40"/>
      <c r="C244" s="41"/>
      <c r="D244" s="218" t="s">
        <v>134</v>
      </c>
      <c r="E244" s="41"/>
      <c r="F244" s="219" t="s">
        <v>310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134</v>
      </c>
      <c r="AU244" s="18" t="s">
        <v>81</v>
      </c>
    </row>
    <row r="245" s="13" customFormat="1">
      <c r="A245" s="13"/>
      <c r="B245" s="223"/>
      <c r="C245" s="224"/>
      <c r="D245" s="225" t="s">
        <v>136</v>
      </c>
      <c r="E245" s="226" t="s">
        <v>19</v>
      </c>
      <c r="F245" s="227" t="s">
        <v>311</v>
      </c>
      <c r="G245" s="224"/>
      <c r="H245" s="226" t="s">
        <v>19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136</v>
      </c>
      <c r="AU245" s="233" t="s">
        <v>81</v>
      </c>
      <c r="AV245" s="13" t="s">
        <v>79</v>
      </c>
      <c r="AW245" s="13" t="s">
        <v>32</v>
      </c>
      <c r="AX245" s="13" t="s">
        <v>71</v>
      </c>
      <c r="AY245" s="233" t="s">
        <v>126</v>
      </c>
    </row>
    <row r="246" s="14" customFormat="1">
      <c r="A246" s="14"/>
      <c r="B246" s="234"/>
      <c r="C246" s="235"/>
      <c r="D246" s="225" t="s">
        <v>136</v>
      </c>
      <c r="E246" s="236" t="s">
        <v>19</v>
      </c>
      <c r="F246" s="237" t="s">
        <v>312</v>
      </c>
      <c r="G246" s="235"/>
      <c r="H246" s="238">
        <v>72.5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4" t="s">
        <v>136</v>
      </c>
      <c r="AU246" s="244" t="s">
        <v>81</v>
      </c>
      <c r="AV246" s="14" t="s">
        <v>81</v>
      </c>
      <c r="AW246" s="14" t="s">
        <v>32</v>
      </c>
      <c r="AX246" s="14" t="s">
        <v>71</v>
      </c>
      <c r="AY246" s="244" t="s">
        <v>126</v>
      </c>
    </row>
    <row r="247" s="13" customFormat="1">
      <c r="A247" s="13"/>
      <c r="B247" s="223"/>
      <c r="C247" s="224"/>
      <c r="D247" s="225" t="s">
        <v>136</v>
      </c>
      <c r="E247" s="226" t="s">
        <v>19</v>
      </c>
      <c r="F247" s="227" t="s">
        <v>313</v>
      </c>
      <c r="G247" s="224"/>
      <c r="H247" s="226" t="s">
        <v>19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3" t="s">
        <v>136</v>
      </c>
      <c r="AU247" s="233" t="s">
        <v>81</v>
      </c>
      <c r="AV247" s="13" t="s">
        <v>79</v>
      </c>
      <c r="AW247" s="13" t="s">
        <v>32</v>
      </c>
      <c r="AX247" s="13" t="s">
        <v>71</v>
      </c>
      <c r="AY247" s="233" t="s">
        <v>126</v>
      </c>
    </row>
    <row r="248" s="14" customFormat="1">
      <c r="A248" s="14"/>
      <c r="B248" s="234"/>
      <c r="C248" s="235"/>
      <c r="D248" s="225" t="s">
        <v>136</v>
      </c>
      <c r="E248" s="236" t="s">
        <v>19</v>
      </c>
      <c r="F248" s="237" t="s">
        <v>314</v>
      </c>
      <c r="G248" s="235"/>
      <c r="H248" s="238">
        <v>13.4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4" t="s">
        <v>136</v>
      </c>
      <c r="AU248" s="244" t="s">
        <v>81</v>
      </c>
      <c r="AV248" s="14" t="s">
        <v>81</v>
      </c>
      <c r="AW248" s="14" t="s">
        <v>32</v>
      </c>
      <c r="AX248" s="14" t="s">
        <v>71</v>
      </c>
      <c r="AY248" s="244" t="s">
        <v>126</v>
      </c>
    </row>
    <row r="249" s="15" customFormat="1">
      <c r="A249" s="15"/>
      <c r="B249" s="245"/>
      <c r="C249" s="246"/>
      <c r="D249" s="225" t="s">
        <v>136</v>
      </c>
      <c r="E249" s="247" t="s">
        <v>19</v>
      </c>
      <c r="F249" s="248" t="s">
        <v>139</v>
      </c>
      <c r="G249" s="246"/>
      <c r="H249" s="249">
        <v>85.900000000000006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5" t="s">
        <v>136</v>
      </c>
      <c r="AU249" s="255" t="s">
        <v>81</v>
      </c>
      <c r="AV249" s="15" t="s">
        <v>133</v>
      </c>
      <c r="AW249" s="15" t="s">
        <v>32</v>
      </c>
      <c r="AX249" s="15" t="s">
        <v>79</v>
      </c>
      <c r="AY249" s="255" t="s">
        <v>126</v>
      </c>
    </row>
    <row r="250" s="2" customFormat="1" ht="21.75" customHeight="1">
      <c r="A250" s="39"/>
      <c r="B250" s="40"/>
      <c r="C250" s="205" t="s">
        <v>235</v>
      </c>
      <c r="D250" s="205" t="s">
        <v>128</v>
      </c>
      <c r="E250" s="206" t="s">
        <v>315</v>
      </c>
      <c r="F250" s="207" t="s">
        <v>316</v>
      </c>
      <c r="G250" s="208" t="s">
        <v>131</v>
      </c>
      <c r="H250" s="209">
        <v>136.19999999999999</v>
      </c>
      <c r="I250" s="210"/>
      <c r="J250" s="211">
        <f>ROUND(I250*H250,2)</f>
        <v>0</v>
      </c>
      <c r="K250" s="207" t="s">
        <v>150</v>
      </c>
      <c r="L250" s="45"/>
      <c r="M250" s="212" t="s">
        <v>19</v>
      </c>
      <c r="N250" s="213" t="s">
        <v>42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133</v>
      </c>
      <c r="AT250" s="216" t="s">
        <v>128</v>
      </c>
      <c r="AU250" s="216" t="s">
        <v>81</v>
      </c>
      <c r="AY250" s="18" t="s">
        <v>126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79</v>
      </c>
      <c r="BK250" s="217">
        <f>ROUND(I250*H250,2)</f>
        <v>0</v>
      </c>
      <c r="BL250" s="18" t="s">
        <v>133</v>
      </c>
      <c r="BM250" s="216" t="s">
        <v>317</v>
      </c>
    </row>
    <row r="251" s="2" customFormat="1">
      <c r="A251" s="39"/>
      <c r="B251" s="40"/>
      <c r="C251" s="41"/>
      <c r="D251" s="218" t="s">
        <v>134</v>
      </c>
      <c r="E251" s="41"/>
      <c r="F251" s="219" t="s">
        <v>318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134</v>
      </c>
      <c r="AU251" s="18" t="s">
        <v>81</v>
      </c>
    </row>
    <row r="252" s="13" customFormat="1">
      <c r="A252" s="13"/>
      <c r="B252" s="223"/>
      <c r="C252" s="224"/>
      <c r="D252" s="225" t="s">
        <v>136</v>
      </c>
      <c r="E252" s="226" t="s">
        <v>19</v>
      </c>
      <c r="F252" s="227" t="s">
        <v>319</v>
      </c>
      <c r="G252" s="224"/>
      <c r="H252" s="226" t="s">
        <v>19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3" t="s">
        <v>136</v>
      </c>
      <c r="AU252" s="233" t="s">
        <v>81</v>
      </c>
      <c r="AV252" s="13" t="s">
        <v>79</v>
      </c>
      <c r="AW252" s="13" t="s">
        <v>32</v>
      </c>
      <c r="AX252" s="13" t="s">
        <v>71</v>
      </c>
      <c r="AY252" s="233" t="s">
        <v>126</v>
      </c>
    </row>
    <row r="253" s="13" customFormat="1">
      <c r="A253" s="13"/>
      <c r="B253" s="223"/>
      <c r="C253" s="224"/>
      <c r="D253" s="225" t="s">
        <v>136</v>
      </c>
      <c r="E253" s="226" t="s">
        <v>19</v>
      </c>
      <c r="F253" s="227" t="s">
        <v>320</v>
      </c>
      <c r="G253" s="224"/>
      <c r="H253" s="226" t="s">
        <v>19</v>
      </c>
      <c r="I253" s="228"/>
      <c r="J253" s="224"/>
      <c r="K253" s="224"/>
      <c r="L253" s="229"/>
      <c r="M253" s="230"/>
      <c r="N253" s="231"/>
      <c r="O253" s="231"/>
      <c r="P253" s="231"/>
      <c r="Q253" s="231"/>
      <c r="R253" s="231"/>
      <c r="S253" s="231"/>
      <c r="T253" s="23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3" t="s">
        <v>136</v>
      </c>
      <c r="AU253" s="233" t="s">
        <v>81</v>
      </c>
      <c r="AV253" s="13" t="s">
        <v>79</v>
      </c>
      <c r="AW253" s="13" t="s">
        <v>32</v>
      </c>
      <c r="AX253" s="13" t="s">
        <v>71</v>
      </c>
      <c r="AY253" s="233" t="s">
        <v>126</v>
      </c>
    </row>
    <row r="254" s="14" customFormat="1">
      <c r="A254" s="14"/>
      <c r="B254" s="234"/>
      <c r="C254" s="235"/>
      <c r="D254" s="225" t="s">
        <v>136</v>
      </c>
      <c r="E254" s="236" t="s">
        <v>19</v>
      </c>
      <c r="F254" s="237" t="s">
        <v>321</v>
      </c>
      <c r="G254" s="235"/>
      <c r="H254" s="238">
        <v>66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4" t="s">
        <v>136</v>
      </c>
      <c r="AU254" s="244" t="s">
        <v>81</v>
      </c>
      <c r="AV254" s="14" t="s">
        <v>81</v>
      </c>
      <c r="AW254" s="14" t="s">
        <v>32</v>
      </c>
      <c r="AX254" s="14" t="s">
        <v>71</v>
      </c>
      <c r="AY254" s="244" t="s">
        <v>126</v>
      </c>
    </row>
    <row r="255" s="13" customFormat="1">
      <c r="A255" s="13"/>
      <c r="B255" s="223"/>
      <c r="C255" s="224"/>
      <c r="D255" s="225" t="s">
        <v>136</v>
      </c>
      <c r="E255" s="226" t="s">
        <v>19</v>
      </c>
      <c r="F255" s="227" t="s">
        <v>322</v>
      </c>
      <c r="G255" s="224"/>
      <c r="H255" s="226" t="s">
        <v>19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136</v>
      </c>
      <c r="AU255" s="233" t="s">
        <v>81</v>
      </c>
      <c r="AV255" s="13" t="s">
        <v>79</v>
      </c>
      <c r="AW255" s="13" t="s">
        <v>32</v>
      </c>
      <c r="AX255" s="13" t="s">
        <v>71</v>
      </c>
      <c r="AY255" s="233" t="s">
        <v>126</v>
      </c>
    </row>
    <row r="256" s="13" customFormat="1">
      <c r="A256" s="13"/>
      <c r="B256" s="223"/>
      <c r="C256" s="224"/>
      <c r="D256" s="225" t="s">
        <v>136</v>
      </c>
      <c r="E256" s="226" t="s">
        <v>19</v>
      </c>
      <c r="F256" s="227" t="s">
        <v>323</v>
      </c>
      <c r="G256" s="224"/>
      <c r="H256" s="226" t="s">
        <v>19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3" t="s">
        <v>136</v>
      </c>
      <c r="AU256" s="233" t="s">
        <v>81</v>
      </c>
      <c r="AV256" s="13" t="s">
        <v>79</v>
      </c>
      <c r="AW256" s="13" t="s">
        <v>32</v>
      </c>
      <c r="AX256" s="13" t="s">
        <v>71</v>
      </c>
      <c r="AY256" s="233" t="s">
        <v>126</v>
      </c>
    </row>
    <row r="257" s="14" customFormat="1">
      <c r="A257" s="14"/>
      <c r="B257" s="234"/>
      <c r="C257" s="235"/>
      <c r="D257" s="225" t="s">
        <v>136</v>
      </c>
      <c r="E257" s="236" t="s">
        <v>19</v>
      </c>
      <c r="F257" s="237" t="s">
        <v>324</v>
      </c>
      <c r="G257" s="235"/>
      <c r="H257" s="238">
        <v>35.100000000000001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4" t="s">
        <v>136</v>
      </c>
      <c r="AU257" s="244" t="s">
        <v>81</v>
      </c>
      <c r="AV257" s="14" t="s">
        <v>81</v>
      </c>
      <c r="AW257" s="14" t="s">
        <v>32</v>
      </c>
      <c r="AX257" s="14" t="s">
        <v>71</v>
      </c>
      <c r="AY257" s="244" t="s">
        <v>126</v>
      </c>
    </row>
    <row r="258" s="13" customFormat="1">
      <c r="A258" s="13"/>
      <c r="B258" s="223"/>
      <c r="C258" s="224"/>
      <c r="D258" s="225" t="s">
        <v>136</v>
      </c>
      <c r="E258" s="226" t="s">
        <v>19</v>
      </c>
      <c r="F258" s="227" t="s">
        <v>320</v>
      </c>
      <c r="G258" s="224"/>
      <c r="H258" s="226" t="s">
        <v>19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136</v>
      </c>
      <c r="AU258" s="233" t="s">
        <v>81</v>
      </c>
      <c r="AV258" s="13" t="s">
        <v>79</v>
      </c>
      <c r="AW258" s="13" t="s">
        <v>32</v>
      </c>
      <c r="AX258" s="13" t="s">
        <v>71</v>
      </c>
      <c r="AY258" s="233" t="s">
        <v>126</v>
      </c>
    </row>
    <row r="259" s="14" customFormat="1">
      <c r="A259" s="14"/>
      <c r="B259" s="234"/>
      <c r="C259" s="235"/>
      <c r="D259" s="225" t="s">
        <v>136</v>
      </c>
      <c r="E259" s="236" t="s">
        <v>19</v>
      </c>
      <c r="F259" s="237" t="s">
        <v>324</v>
      </c>
      <c r="G259" s="235"/>
      <c r="H259" s="238">
        <v>35.100000000000001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4" t="s">
        <v>136</v>
      </c>
      <c r="AU259" s="244" t="s">
        <v>81</v>
      </c>
      <c r="AV259" s="14" t="s">
        <v>81</v>
      </c>
      <c r="AW259" s="14" t="s">
        <v>32</v>
      </c>
      <c r="AX259" s="14" t="s">
        <v>71</v>
      </c>
      <c r="AY259" s="244" t="s">
        <v>126</v>
      </c>
    </row>
    <row r="260" s="15" customFormat="1">
      <c r="A260" s="15"/>
      <c r="B260" s="245"/>
      <c r="C260" s="246"/>
      <c r="D260" s="225" t="s">
        <v>136</v>
      </c>
      <c r="E260" s="247" t="s">
        <v>19</v>
      </c>
      <c r="F260" s="248" t="s">
        <v>139</v>
      </c>
      <c r="G260" s="246"/>
      <c r="H260" s="249">
        <v>136.19999999999999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5" t="s">
        <v>136</v>
      </c>
      <c r="AU260" s="255" t="s">
        <v>81</v>
      </c>
      <c r="AV260" s="15" t="s">
        <v>133</v>
      </c>
      <c r="AW260" s="15" t="s">
        <v>32</v>
      </c>
      <c r="AX260" s="15" t="s">
        <v>79</v>
      </c>
      <c r="AY260" s="255" t="s">
        <v>126</v>
      </c>
    </row>
    <row r="261" s="2" customFormat="1" ht="21.75" customHeight="1">
      <c r="A261" s="39"/>
      <c r="B261" s="40"/>
      <c r="C261" s="205" t="s">
        <v>325</v>
      </c>
      <c r="D261" s="205" t="s">
        <v>128</v>
      </c>
      <c r="E261" s="206" t="s">
        <v>326</v>
      </c>
      <c r="F261" s="207" t="s">
        <v>327</v>
      </c>
      <c r="G261" s="208" t="s">
        <v>131</v>
      </c>
      <c r="H261" s="209">
        <v>66</v>
      </c>
      <c r="I261" s="210"/>
      <c r="J261" s="211">
        <f>ROUND(I261*H261,2)</f>
        <v>0</v>
      </c>
      <c r="K261" s="207" t="s">
        <v>132</v>
      </c>
      <c r="L261" s="45"/>
      <c r="M261" s="212" t="s">
        <v>19</v>
      </c>
      <c r="N261" s="213" t="s">
        <v>42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133</v>
      </c>
      <c r="AT261" s="216" t="s">
        <v>128</v>
      </c>
      <c r="AU261" s="216" t="s">
        <v>81</v>
      </c>
      <c r="AY261" s="18" t="s">
        <v>126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79</v>
      </c>
      <c r="BK261" s="217">
        <f>ROUND(I261*H261,2)</f>
        <v>0</v>
      </c>
      <c r="BL261" s="18" t="s">
        <v>133</v>
      </c>
      <c r="BM261" s="216" t="s">
        <v>328</v>
      </c>
    </row>
    <row r="262" s="2" customFormat="1">
      <c r="A262" s="39"/>
      <c r="B262" s="40"/>
      <c r="C262" s="41"/>
      <c r="D262" s="218" t="s">
        <v>134</v>
      </c>
      <c r="E262" s="41"/>
      <c r="F262" s="219" t="s">
        <v>329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134</v>
      </c>
      <c r="AU262" s="18" t="s">
        <v>81</v>
      </c>
    </row>
    <row r="263" s="13" customFormat="1">
      <c r="A263" s="13"/>
      <c r="B263" s="223"/>
      <c r="C263" s="224"/>
      <c r="D263" s="225" t="s">
        <v>136</v>
      </c>
      <c r="E263" s="226" t="s">
        <v>19</v>
      </c>
      <c r="F263" s="227" t="s">
        <v>319</v>
      </c>
      <c r="G263" s="224"/>
      <c r="H263" s="226" t="s">
        <v>19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3" t="s">
        <v>136</v>
      </c>
      <c r="AU263" s="233" t="s">
        <v>81</v>
      </c>
      <c r="AV263" s="13" t="s">
        <v>79</v>
      </c>
      <c r="AW263" s="13" t="s">
        <v>32</v>
      </c>
      <c r="AX263" s="13" t="s">
        <v>71</v>
      </c>
      <c r="AY263" s="233" t="s">
        <v>126</v>
      </c>
    </row>
    <row r="264" s="13" customFormat="1">
      <c r="A264" s="13"/>
      <c r="B264" s="223"/>
      <c r="C264" s="224"/>
      <c r="D264" s="225" t="s">
        <v>136</v>
      </c>
      <c r="E264" s="226" t="s">
        <v>19</v>
      </c>
      <c r="F264" s="227" t="s">
        <v>323</v>
      </c>
      <c r="G264" s="224"/>
      <c r="H264" s="226" t="s">
        <v>19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3" t="s">
        <v>136</v>
      </c>
      <c r="AU264" s="233" t="s">
        <v>81</v>
      </c>
      <c r="AV264" s="13" t="s">
        <v>79</v>
      </c>
      <c r="AW264" s="13" t="s">
        <v>32</v>
      </c>
      <c r="AX264" s="13" t="s">
        <v>71</v>
      </c>
      <c r="AY264" s="233" t="s">
        <v>126</v>
      </c>
    </row>
    <row r="265" s="14" customFormat="1">
      <c r="A265" s="14"/>
      <c r="B265" s="234"/>
      <c r="C265" s="235"/>
      <c r="D265" s="225" t="s">
        <v>136</v>
      </c>
      <c r="E265" s="236" t="s">
        <v>19</v>
      </c>
      <c r="F265" s="237" t="s">
        <v>321</v>
      </c>
      <c r="G265" s="235"/>
      <c r="H265" s="238">
        <v>66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4" t="s">
        <v>136</v>
      </c>
      <c r="AU265" s="244" t="s">
        <v>81</v>
      </c>
      <c r="AV265" s="14" t="s">
        <v>81</v>
      </c>
      <c r="AW265" s="14" t="s">
        <v>32</v>
      </c>
      <c r="AX265" s="14" t="s">
        <v>71</v>
      </c>
      <c r="AY265" s="244" t="s">
        <v>126</v>
      </c>
    </row>
    <row r="266" s="15" customFormat="1">
      <c r="A266" s="15"/>
      <c r="B266" s="245"/>
      <c r="C266" s="246"/>
      <c r="D266" s="225" t="s">
        <v>136</v>
      </c>
      <c r="E266" s="247" t="s">
        <v>19</v>
      </c>
      <c r="F266" s="248" t="s">
        <v>139</v>
      </c>
      <c r="G266" s="246"/>
      <c r="H266" s="249">
        <v>66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5" t="s">
        <v>136</v>
      </c>
      <c r="AU266" s="255" t="s">
        <v>81</v>
      </c>
      <c r="AV266" s="15" t="s">
        <v>133</v>
      </c>
      <c r="AW266" s="15" t="s">
        <v>32</v>
      </c>
      <c r="AX266" s="15" t="s">
        <v>79</v>
      </c>
      <c r="AY266" s="255" t="s">
        <v>126</v>
      </c>
    </row>
    <row r="267" s="2" customFormat="1" ht="24.15" customHeight="1">
      <c r="A267" s="39"/>
      <c r="B267" s="40"/>
      <c r="C267" s="205" t="s">
        <v>239</v>
      </c>
      <c r="D267" s="205" t="s">
        <v>128</v>
      </c>
      <c r="E267" s="206" t="s">
        <v>330</v>
      </c>
      <c r="F267" s="207" t="s">
        <v>331</v>
      </c>
      <c r="G267" s="208" t="s">
        <v>131</v>
      </c>
      <c r="H267" s="209">
        <v>287</v>
      </c>
      <c r="I267" s="210"/>
      <c r="J267" s="211">
        <f>ROUND(I267*H267,2)</f>
        <v>0</v>
      </c>
      <c r="K267" s="207" t="s">
        <v>132</v>
      </c>
      <c r="L267" s="45"/>
      <c r="M267" s="212" t="s">
        <v>19</v>
      </c>
      <c r="N267" s="213" t="s">
        <v>42</v>
      </c>
      <c r="O267" s="85"/>
      <c r="P267" s="214">
        <f>O267*H267</f>
        <v>0</v>
      </c>
      <c r="Q267" s="214">
        <v>0</v>
      </c>
      <c r="R267" s="214">
        <f>Q267*H267</f>
        <v>0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133</v>
      </c>
      <c r="AT267" s="216" t="s">
        <v>128</v>
      </c>
      <c r="AU267" s="216" t="s">
        <v>81</v>
      </c>
      <c r="AY267" s="18" t="s">
        <v>126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79</v>
      </c>
      <c r="BK267" s="217">
        <f>ROUND(I267*H267,2)</f>
        <v>0</v>
      </c>
      <c r="BL267" s="18" t="s">
        <v>133</v>
      </c>
      <c r="BM267" s="216" t="s">
        <v>332</v>
      </c>
    </row>
    <row r="268" s="2" customFormat="1">
      <c r="A268" s="39"/>
      <c r="B268" s="40"/>
      <c r="C268" s="41"/>
      <c r="D268" s="218" t="s">
        <v>134</v>
      </c>
      <c r="E268" s="41"/>
      <c r="F268" s="219" t="s">
        <v>333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134</v>
      </c>
      <c r="AU268" s="18" t="s">
        <v>81</v>
      </c>
    </row>
    <row r="269" s="13" customFormat="1">
      <c r="A269" s="13"/>
      <c r="B269" s="223"/>
      <c r="C269" s="224"/>
      <c r="D269" s="225" t="s">
        <v>136</v>
      </c>
      <c r="E269" s="226" t="s">
        <v>19</v>
      </c>
      <c r="F269" s="227" t="s">
        <v>334</v>
      </c>
      <c r="G269" s="224"/>
      <c r="H269" s="226" t="s">
        <v>19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136</v>
      </c>
      <c r="AU269" s="233" t="s">
        <v>81</v>
      </c>
      <c r="AV269" s="13" t="s">
        <v>79</v>
      </c>
      <c r="AW269" s="13" t="s">
        <v>32</v>
      </c>
      <c r="AX269" s="13" t="s">
        <v>71</v>
      </c>
      <c r="AY269" s="233" t="s">
        <v>126</v>
      </c>
    </row>
    <row r="270" s="14" customFormat="1">
      <c r="A270" s="14"/>
      <c r="B270" s="234"/>
      <c r="C270" s="235"/>
      <c r="D270" s="225" t="s">
        <v>136</v>
      </c>
      <c r="E270" s="236" t="s">
        <v>19</v>
      </c>
      <c r="F270" s="237" t="s">
        <v>335</v>
      </c>
      <c r="G270" s="235"/>
      <c r="H270" s="238">
        <v>287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4" t="s">
        <v>136</v>
      </c>
      <c r="AU270" s="244" t="s">
        <v>81</v>
      </c>
      <c r="AV270" s="14" t="s">
        <v>81</v>
      </c>
      <c r="AW270" s="14" t="s">
        <v>32</v>
      </c>
      <c r="AX270" s="14" t="s">
        <v>71</v>
      </c>
      <c r="AY270" s="244" t="s">
        <v>126</v>
      </c>
    </row>
    <row r="271" s="15" customFormat="1">
      <c r="A271" s="15"/>
      <c r="B271" s="245"/>
      <c r="C271" s="246"/>
      <c r="D271" s="225" t="s">
        <v>136</v>
      </c>
      <c r="E271" s="247" t="s">
        <v>19</v>
      </c>
      <c r="F271" s="248" t="s">
        <v>139</v>
      </c>
      <c r="G271" s="246"/>
      <c r="H271" s="249">
        <v>287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5" t="s">
        <v>136</v>
      </c>
      <c r="AU271" s="255" t="s">
        <v>81</v>
      </c>
      <c r="AV271" s="15" t="s">
        <v>133</v>
      </c>
      <c r="AW271" s="15" t="s">
        <v>32</v>
      </c>
      <c r="AX271" s="15" t="s">
        <v>79</v>
      </c>
      <c r="AY271" s="255" t="s">
        <v>126</v>
      </c>
    </row>
    <row r="272" s="2" customFormat="1" ht="24.15" customHeight="1">
      <c r="A272" s="39"/>
      <c r="B272" s="40"/>
      <c r="C272" s="205" t="s">
        <v>336</v>
      </c>
      <c r="D272" s="205" t="s">
        <v>128</v>
      </c>
      <c r="E272" s="206" t="s">
        <v>337</v>
      </c>
      <c r="F272" s="207" t="s">
        <v>338</v>
      </c>
      <c r="G272" s="208" t="s">
        <v>131</v>
      </c>
      <c r="H272" s="209">
        <v>287</v>
      </c>
      <c r="I272" s="210"/>
      <c r="J272" s="211">
        <f>ROUND(I272*H272,2)</f>
        <v>0</v>
      </c>
      <c r="K272" s="207" t="s">
        <v>132</v>
      </c>
      <c r="L272" s="45"/>
      <c r="M272" s="212" t="s">
        <v>19</v>
      </c>
      <c r="N272" s="213" t="s">
        <v>42</v>
      </c>
      <c r="O272" s="85"/>
      <c r="P272" s="214">
        <f>O272*H272</f>
        <v>0</v>
      </c>
      <c r="Q272" s="214">
        <v>0</v>
      </c>
      <c r="R272" s="214">
        <f>Q272*H272</f>
        <v>0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133</v>
      </c>
      <c r="AT272" s="216" t="s">
        <v>128</v>
      </c>
      <c r="AU272" s="216" t="s">
        <v>81</v>
      </c>
      <c r="AY272" s="18" t="s">
        <v>126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79</v>
      </c>
      <c r="BK272" s="217">
        <f>ROUND(I272*H272,2)</f>
        <v>0</v>
      </c>
      <c r="BL272" s="18" t="s">
        <v>133</v>
      </c>
      <c r="BM272" s="216" t="s">
        <v>339</v>
      </c>
    </row>
    <row r="273" s="2" customFormat="1">
      <c r="A273" s="39"/>
      <c r="B273" s="40"/>
      <c r="C273" s="41"/>
      <c r="D273" s="218" t="s">
        <v>134</v>
      </c>
      <c r="E273" s="41"/>
      <c r="F273" s="219" t="s">
        <v>340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134</v>
      </c>
      <c r="AU273" s="18" t="s">
        <v>81</v>
      </c>
    </row>
    <row r="274" s="13" customFormat="1">
      <c r="A274" s="13"/>
      <c r="B274" s="223"/>
      <c r="C274" s="224"/>
      <c r="D274" s="225" t="s">
        <v>136</v>
      </c>
      <c r="E274" s="226" t="s">
        <v>19</v>
      </c>
      <c r="F274" s="227" t="s">
        <v>334</v>
      </c>
      <c r="G274" s="224"/>
      <c r="H274" s="226" t="s">
        <v>19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136</v>
      </c>
      <c r="AU274" s="233" t="s">
        <v>81</v>
      </c>
      <c r="AV274" s="13" t="s">
        <v>79</v>
      </c>
      <c r="AW274" s="13" t="s">
        <v>32</v>
      </c>
      <c r="AX274" s="13" t="s">
        <v>71</v>
      </c>
      <c r="AY274" s="233" t="s">
        <v>126</v>
      </c>
    </row>
    <row r="275" s="14" customFormat="1">
      <c r="A275" s="14"/>
      <c r="B275" s="234"/>
      <c r="C275" s="235"/>
      <c r="D275" s="225" t="s">
        <v>136</v>
      </c>
      <c r="E275" s="236" t="s">
        <v>19</v>
      </c>
      <c r="F275" s="237" t="s">
        <v>335</v>
      </c>
      <c r="G275" s="235"/>
      <c r="H275" s="238">
        <v>287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4" t="s">
        <v>136</v>
      </c>
      <c r="AU275" s="244" t="s">
        <v>81</v>
      </c>
      <c r="AV275" s="14" t="s">
        <v>81</v>
      </c>
      <c r="AW275" s="14" t="s">
        <v>32</v>
      </c>
      <c r="AX275" s="14" t="s">
        <v>71</v>
      </c>
      <c r="AY275" s="244" t="s">
        <v>126</v>
      </c>
    </row>
    <row r="276" s="15" customFormat="1">
      <c r="A276" s="15"/>
      <c r="B276" s="245"/>
      <c r="C276" s="246"/>
      <c r="D276" s="225" t="s">
        <v>136</v>
      </c>
      <c r="E276" s="247" t="s">
        <v>19</v>
      </c>
      <c r="F276" s="248" t="s">
        <v>139</v>
      </c>
      <c r="G276" s="246"/>
      <c r="H276" s="249">
        <v>287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5" t="s">
        <v>136</v>
      </c>
      <c r="AU276" s="255" t="s">
        <v>81</v>
      </c>
      <c r="AV276" s="15" t="s">
        <v>133</v>
      </c>
      <c r="AW276" s="15" t="s">
        <v>32</v>
      </c>
      <c r="AX276" s="15" t="s">
        <v>79</v>
      </c>
      <c r="AY276" s="255" t="s">
        <v>126</v>
      </c>
    </row>
    <row r="277" s="2" customFormat="1" ht="24.15" customHeight="1">
      <c r="A277" s="39"/>
      <c r="B277" s="40"/>
      <c r="C277" s="205" t="s">
        <v>244</v>
      </c>
      <c r="D277" s="205" t="s">
        <v>128</v>
      </c>
      <c r="E277" s="206" t="s">
        <v>341</v>
      </c>
      <c r="F277" s="207" t="s">
        <v>342</v>
      </c>
      <c r="G277" s="208" t="s">
        <v>131</v>
      </c>
      <c r="H277" s="209">
        <v>13.4</v>
      </c>
      <c r="I277" s="210"/>
      <c r="J277" s="211">
        <f>ROUND(I277*H277,2)</f>
        <v>0</v>
      </c>
      <c r="K277" s="207" t="s">
        <v>150</v>
      </c>
      <c r="L277" s="45"/>
      <c r="M277" s="212" t="s">
        <v>19</v>
      </c>
      <c r="N277" s="213" t="s">
        <v>42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133</v>
      </c>
      <c r="AT277" s="216" t="s">
        <v>128</v>
      </c>
      <c r="AU277" s="216" t="s">
        <v>81</v>
      </c>
      <c r="AY277" s="18" t="s">
        <v>126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79</v>
      </c>
      <c r="BK277" s="217">
        <f>ROUND(I277*H277,2)</f>
        <v>0</v>
      </c>
      <c r="BL277" s="18" t="s">
        <v>133</v>
      </c>
      <c r="BM277" s="216" t="s">
        <v>343</v>
      </c>
    </row>
    <row r="278" s="2" customFormat="1">
      <c r="A278" s="39"/>
      <c r="B278" s="40"/>
      <c r="C278" s="41"/>
      <c r="D278" s="218" t="s">
        <v>134</v>
      </c>
      <c r="E278" s="41"/>
      <c r="F278" s="219" t="s">
        <v>344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134</v>
      </c>
      <c r="AU278" s="18" t="s">
        <v>81</v>
      </c>
    </row>
    <row r="279" s="13" customFormat="1">
      <c r="A279" s="13"/>
      <c r="B279" s="223"/>
      <c r="C279" s="224"/>
      <c r="D279" s="225" t="s">
        <v>136</v>
      </c>
      <c r="E279" s="226" t="s">
        <v>19</v>
      </c>
      <c r="F279" s="227" t="s">
        <v>313</v>
      </c>
      <c r="G279" s="224"/>
      <c r="H279" s="226" t="s">
        <v>19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3" t="s">
        <v>136</v>
      </c>
      <c r="AU279" s="233" t="s">
        <v>81</v>
      </c>
      <c r="AV279" s="13" t="s">
        <v>79</v>
      </c>
      <c r="AW279" s="13" t="s">
        <v>32</v>
      </c>
      <c r="AX279" s="13" t="s">
        <v>71</v>
      </c>
      <c r="AY279" s="233" t="s">
        <v>126</v>
      </c>
    </row>
    <row r="280" s="14" customFormat="1">
      <c r="A280" s="14"/>
      <c r="B280" s="234"/>
      <c r="C280" s="235"/>
      <c r="D280" s="225" t="s">
        <v>136</v>
      </c>
      <c r="E280" s="236" t="s">
        <v>19</v>
      </c>
      <c r="F280" s="237" t="s">
        <v>314</v>
      </c>
      <c r="G280" s="235"/>
      <c r="H280" s="238">
        <v>13.4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4" t="s">
        <v>136</v>
      </c>
      <c r="AU280" s="244" t="s">
        <v>81</v>
      </c>
      <c r="AV280" s="14" t="s">
        <v>81</v>
      </c>
      <c r="AW280" s="14" t="s">
        <v>32</v>
      </c>
      <c r="AX280" s="14" t="s">
        <v>71</v>
      </c>
      <c r="AY280" s="244" t="s">
        <v>126</v>
      </c>
    </row>
    <row r="281" s="15" customFormat="1">
      <c r="A281" s="15"/>
      <c r="B281" s="245"/>
      <c r="C281" s="246"/>
      <c r="D281" s="225" t="s">
        <v>136</v>
      </c>
      <c r="E281" s="247" t="s">
        <v>19</v>
      </c>
      <c r="F281" s="248" t="s">
        <v>139</v>
      </c>
      <c r="G281" s="246"/>
      <c r="H281" s="249">
        <v>13.4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5" t="s">
        <v>136</v>
      </c>
      <c r="AU281" s="255" t="s">
        <v>81</v>
      </c>
      <c r="AV281" s="15" t="s">
        <v>133</v>
      </c>
      <c r="AW281" s="15" t="s">
        <v>32</v>
      </c>
      <c r="AX281" s="15" t="s">
        <v>79</v>
      </c>
      <c r="AY281" s="255" t="s">
        <v>126</v>
      </c>
    </row>
    <row r="282" s="2" customFormat="1" ht="24.15" customHeight="1">
      <c r="A282" s="39"/>
      <c r="B282" s="40"/>
      <c r="C282" s="205" t="s">
        <v>345</v>
      </c>
      <c r="D282" s="205" t="s">
        <v>128</v>
      </c>
      <c r="E282" s="206" t="s">
        <v>346</v>
      </c>
      <c r="F282" s="207" t="s">
        <v>347</v>
      </c>
      <c r="G282" s="208" t="s">
        <v>131</v>
      </c>
      <c r="H282" s="209">
        <v>287</v>
      </c>
      <c r="I282" s="210"/>
      <c r="J282" s="211">
        <f>ROUND(I282*H282,2)</f>
        <v>0</v>
      </c>
      <c r="K282" s="207" t="s">
        <v>132</v>
      </c>
      <c r="L282" s="45"/>
      <c r="M282" s="212" t="s">
        <v>19</v>
      </c>
      <c r="N282" s="213" t="s">
        <v>42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133</v>
      </c>
      <c r="AT282" s="216" t="s">
        <v>128</v>
      </c>
      <c r="AU282" s="216" t="s">
        <v>81</v>
      </c>
      <c r="AY282" s="18" t="s">
        <v>126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79</v>
      </c>
      <c r="BK282" s="217">
        <f>ROUND(I282*H282,2)</f>
        <v>0</v>
      </c>
      <c r="BL282" s="18" t="s">
        <v>133</v>
      </c>
      <c r="BM282" s="216" t="s">
        <v>348</v>
      </c>
    </row>
    <row r="283" s="2" customFormat="1">
      <c r="A283" s="39"/>
      <c r="B283" s="40"/>
      <c r="C283" s="41"/>
      <c r="D283" s="218" t="s">
        <v>134</v>
      </c>
      <c r="E283" s="41"/>
      <c r="F283" s="219" t="s">
        <v>349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134</v>
      </c>
      <c r="AU283" s="18" t="s">
        <v>81</v>
      </c>
    </row>
    <row r="284" s="13" customFormat="1">
      <c r="A284" s="13"/>
      <c r="B284" s="223"/>
      <c r="C284" s="224"/>
      <c r="D284" s="225" t="s">
        <v>136</v>
      </c>
      <c r="E284" s="226" t="s">
        <v>19</v>
      </c>
      <c r="F284" s="227" t="s">
        <v>334</v>
      </c>
      <c r="G284" s="224"/>
      <c r="H284" s="226" t="s">
        <v>19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3" t="s">
        <v>136</v>
      </c>
      <c r="AU284" s="233" t="s">
        <v>81</v>
      </c>
      <c r="AV284" s="13" t="s">
        <v>79</v>
      </c>
      <c r="AW284" s="13" t="s">
        <v>32</v>
      </c>
      <c r="AX284" s="13" t="s">
        <v>71</v>
      </c>
      <c r="AY284" s="233" t="s">
        <v>126</v>
      </c>
    </row>
    <row r="285" s="14" customFormat="1">
      <c r="A285" s="14"/>
      <c r="B285" s="234"/>
      <c r="C285" s="235"/>
      <c r="D285" s="225" t="s">
        <v>136</v>
      </c>
      <c r="E285" s="236" t="s">
        <v>19</v>
      </c>
      <c r="F285" s="237" t="s">
        <v>335</v>
      </c>
      <c r="G285" s="235"/>
      <c r="H285" s="238">
        <v>287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4" t="s">
        <v>136</v>
      </c>
      <c r="AU285" s="244" t="s">
        <v>81</v>
      </c>
      <c r="AV285" s="14" t="s">
        <v>81</v>
      </c>
      <c r="AW285" s="14" t="s">
        <v>32</v>
      </c>
      <c r="AX285" s="14" t="s">
        <v>71</v>
      </c>
      <c r="AY285" s="244" t="s">
        <v>126</v>
      </c>
    </row>
    <row r="286" s="15" customFormat="1">
      <c r="A286" s="15"/>
      <c r="B286" s="245"/>
      <c r="C286" s="246"/>
      <c r="D286" s="225" t="s">
        <v>136</v>
      </c>
      <c r="E286" s="247" t="s">
        <v>19</v>
      </c>
      <c r="F286" s="248" t="s">
        <v>139</v>
      </c>
      <c r="G286" s="246"/>
      <c r="H286" s="249">
        <v>287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5" t="s">
        <v>136</v>
      </c>
      <c r="AU286" s="255" t="s">
        <v>81</v>
      </c>
      <c r="AV286" s="15" t="s">
        <v>133</v>
      </c>
      <c r="AW286" s="15" t="s">
        <v>32</v>
      </c>
      <c r="AX286" s="15" t="s">
        <v>79</v>
      </c>
      <c r="AY286" s="255" t="s">
        <v>126</v>
      </c>
    </row>
    <row r="287" s="2" customFormat="1" ht="16.5" customHeight="1">
      <c r="A287" s="39"/>
      <c r="B287" s="40"/>
      <c r="C287" s="205" t="s">
        <v>248</v>
      </c>
      <c r="D287" s="205" t="s">
        <v>128</v>
      </c>
      <c r="E287" s="206" t="s">
        <v>350</v>
      </c>
      <c r="F287" s="207" t="s">
        <v>351</v>
      </c>
      <c r="G287" s="208" t="s">
        <v>131</v>
      </c>
      <c r="H287" s="209">
        <v>287</v>
      </c>
      <c r="I287" s="210"/>
      <c r="J287" s="211">
        <f>ROUND(I287*H287,2)</f>
        <v>0</v>
      </c>
      <c r="K287" s="207" t="s">
        <v>132</v>
      </c>
      <c r="L287" s="45"/>
      <c r="M287" s="212" t="s">
        <v>19</v>
      </c>
      <c r="N287" s="213" t="s">
        <v>42</v>
      </c>
      <c r="O287" s="85"/>
      <c r="P287" s="214">
        <f>O287*H287</f>
        <v>0</v>
      </c>
      <c r="Q287" s="214">
        <v>0</v>
      </c>
      <c r="R287" s="214">
        <f>Q287*H287</f>
        <v>0</v>
      </c>
      <c r="S287" s="214">
        <v>0</v>
      </c>
      <c r="T287" s="215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133</v>
      </c>
      <c r="AT287" s="216" t="s">
        <v>128</v>
      </c>
      <c r="AU287" s="216" t="s">
        <v>81</v>
      </c>
      <c r="AY287" s="18" t="s">
        <v>126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79</v>
      </c>
      <c r="BK287" s="217">
        <f>ROUND(I287*H287,2)</f>
        <v>0</v>
      </c>
      <c r="BL287" s="18" t="s">
        <v>133</v>
      </c>
      <c r="BM287" s="216" t="s">
        <v>352</v>
      </c>
    </row>
    <row r="288" s="2" customFormat="1">
      <c r="A288" s="39"/>
      <c r="B288" s="40"/>
      <c r="C288" s="41"/>
      <c r="D288" s="218" t="s">
        <v>134</v>
      </c>
      <c r="E288" s="41"/>
      <c r="F288" s="219" t="s">
        <v>353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134</v>
      </c>
      <c r="AU288" s="18" t="s">
        <v>81</v>
      </c>
    </row>
    <row r="289" s="13" customFormat="1">
      <c r="A289" s="13"/>
      <c r="B289" s="223"/>
      <c r="C289" s="224"/>
      <c r="D289" s="225" t="s">
        <v>136</v>
      </c>
      <c r="E289" s="226" t="s">
        <v>19</v>
      </c>
      <c r="F289" s="227" t="s">
        <v>334</v>
      </c>
      <c r="G289" s="224"/>
      <c r="H289" s="226" t="s">
        <v>19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3" t="s">
        <v>136</v>
      </c>
      <c r="AU289" s="233" t="s">
        <v>81</v>
      </c>
      <c r="AV289" s="13" t="s">
        <v>79</v>
      </c>
      <c r="AW289" s="13" t="s">
        <v>32</v>
      </c>
      <c r="AX289" s="13" t="s">
        <v>71</v>
      </c>
      <c r="AY289" s="233" t="s">
        <v>126</v>
      </c>
    </row>
    <row r="290" s="14" customFormat="1">
      <c r="A290" s="14"/>
      <c r="B290" s="234"/>
      <c r="C290" s="235"/>
      <c r="D290" s="225" t="s">
        <v>136</v>
      </c>
      <c r="E290" s="236" t="s">
        <v>19</v>
      </c>
      <c r="F290" s="237" t="s">
        <v>335</v>
      </c>
      <c r="G290" s="235"/>
      <c r="H290" s="238">
        <v>287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4" t="s">
        <v>136</v>
      </c>
      <c r="AU290" s="244" t="s">
        <v>81</v>
      </c>
      <c r="AV290" s="14" t="s">
        <v>81</v>
      </c>
      <c r="AW290" s="14" t="s">
        <v>32</v>
      </c>
      <c r="AX290" s="14" t="s">
        <v>71</v>
      </c>
      <c r="AY290" s="244" t="s">
        <v>126</v>
      </c>
    </row>
    <row r="291" s="15" customFormat="1">
      <c r="A291" s="15"/>
      <c r="B291" s="245"/>
      <c r="C291" s="246"/>
      <c r="D291" s="225" t="s">
        <v>136</v>
      </c>
      <c r="E291" s="247" t="s">
        <v>19</v>
      </c>
      <c r="F291" s="248" t="s">
        <v>139</v>
      </c>
      <c r="G291" s="246"/>
      <c r="H291" s="249">
        <v>287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5" t="s">
        <v>136</v>
      </c>
      <c r="AU291" s="255" t="s">
        <v>81</v>
      </c>
      <c r="AV291" s="15" t="s">
        <v>133</v>
      </c>
      <c r="AW291" s="15" t="s">
        <v>32</v>
      </c>
      <c r="AX291" s="15" t="s">
        <v>79</v>
      </c>
      <c r="AY291" s="255" t="s">
        <v>126</v>
      </c>
    </row>
    <row r="292" s="2" customFormat="1" ht="16.5" customHeight="1">
      <c r="A292" s="39"/>
      <c r="B292" s="40"/>
      <c r="C292" s="205" t="s">
        <v>354</v>
      </c>
      <c r="D292" s="205" t="s">
        <v>128</v>
      </c>
      <c r="E292" s="206" t="s">
        <v>355</v>
      </c>
      <c r="F292" s="207" t="s">
        <v>356</v>
      </c>
      <c r="G292" s="208" t="s">
        <v>131</v>
      </c>
      <c r="H292" s="209">
        <v>13.4</v>
      </c>
      <c r="I292" s="210"/>
      <c r="J292" s="211">
        <f>ROUND(I292*H292,2)</f>
        <v>0</v>
      </c>
      <c r="K292" s="207" t="s">
        <v>150</v>
      </c>
      <c r="L292" s="45"/>
      <c r="M292" s="212" t="s">
        <v>19</v>
      </c>
      <c r="N292" s="213" t="s">
        <v>42</v>
      </c>
      <c r="O292" s="85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133</v>
      </c>
      <c r="AT292" s="216" t="s">
        <v>128</v>
      </c>
      <c r="AU292" s="216" t="s">
        <v>81</v>
      </c>
      <c r="AY292" s="18" t="s">
        <v>126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79</v>
      </c>
      <c r="BK292" s="217">
        <f>ROUND(I292*H292,2)</f>
        <v>0</v>
      </c>
      <c r="BL292" s="18" t="s">
        <v>133</v>
      </c>
      <c r="BM292" s="216" t="s">
        <v>357</v>
      </c>
    </row>
    <row r="293" s="2" customFormat="1">
      <c r="A293" s="39"/>
      <c r="B293" s="40"/>
      <c r="C293" s="41"/>
      <c r="D293" s="218" t="s">
        <v>134</v>
      </c>
      <c r="E293" s="41"/>
      <c r="F293" s="219" t="s">
        <v>358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134</v>
      </c>
      <c r="AU293" s="18" t="s">
        <v>81</v>
      </c>
    </row>
    <row r="294" s="13" customFormat="1">
      <c r="A294" s="13"/>
      <c r="B294" s="223"/>
      <c r="C294" s="224"/>
      <c r="D294" s="225" t="s">
        <v>136</v>
      </c>
      <c r="E294" s="226" t="s">
        <v>19</v>
      </c>
      <c r="F294" s="227" t="s">
        <v>313</v>
      </c>
      <c r="G294" s="224"/>
      <c r="H294" s="226" t="s">
        <v>19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3" t="s">
        <v>136</v>
      </c>
      <c r="AU294" s="233" t="s">
        <v>81</v>
      </c>
      <c r="AV294" s="13" t="s">
        <v>79</v>
      </c>
      <c r="AW294" s="13" t="s">
        <v>32</v>
      </c>
      <c r="AX294" s="13" t="s">
        <v>71</v>
      </c>
      <c r="AY294" s="233" t="s">
        <v>126</v>
      </c>
    </row>
    <row r="295" s="14" customFormat="1">
      <c r="A295" s="14"/>
      <c r="B295" s="234"/>
      <c r="C295" s="235"/>
      <c r="D295" s="225" t="s">
        <v>136</v>
      </c>
      <c r="E295" s="236" t="s">
        <v>19</v>
      </c>
      <c r="F295" s="237" t="s">
        <v>314</v>
      </c>
      <c r="G295" s="235"/>
      <c r="H295" s="238">
        <v>13.4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4" t="s">
        <v>136</v>
      </c>
      <c r="AU295" s="244" t="s">
        <v>81</v>
      </c>
      <c r="AV295" s="14" t="s">
        <v>81</v>
      </c>
      <c r="AW295" s="14" t="s">
        <v>32</v>
      </c>
      <c r="AX295" s="14" t="s">
        <v>71</v>
      </c>
      <c r="AY295" s="244" t="s">
        <v>126</v>
      </c>
    </row>
    <row r="296" s="15" customFormat="1">
      <c r="A296" s="15"/>
      <c r="B296" s="245"/>
      <c r="C296" s="246"/>
      <c r="D296" s="225" t="s">
        <v>136</v>
      </c>
      <c r="E296" s="247" t="s">
        <v>19</v>
      </c>
      <c r="F296" s="248" t="s">
        <v>139</v>
      </c>
      <c r="G296" s="246"/>
      <c r="H296" s="249">
        <v>13.4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5" t="s">
        <v>136</v>
      </c>
      <c r="AU296" s="255" t="s">
        <v>81</v>
      </c>
      <c r="AV296" s="15" t="s">
        <v>133</v>
      </c>
      <c r="AW296" s="15" t="s">
        <v>32</v>
      </c>
      <c r="AX296" s="15" t="s">
        <v>79</v>
      </c>
      <c r="AY296" s="255" t="s">
        <v>126</v>
      </c>
    </row>
    <row r="297" s="2" customFormat="1" ht="16.5" customHeight="1">
      <c r="A297" s="39"/>
      <c r="B297" s="40"/>
      <c r="C297" s="205" t="s">
        <v>255</v>
      </c>
      <c r="D297" s="205" t="s">
        <v>128</v>
      </c>
      <c r="E297" s="206" t="s">
        <v>359</v>
      </c>
      <c r="F297" s="207" t="s">
        <v>360</v>
      </c>
      <c r="G297" s="208" t="s">
        <v>131</v>
      </c>
      <c r="H297" s="209">
        <v>287</v>
      </c>
      <c r="I297" s="210"/>
      <c r="J297" s="211">
        <f>ROUND(I297*H297,2)</f>
        <v>0</v>
      </c>
      <c r="K297" s="207" t="s">
        <v>132</v>
      </c>
      <c r="L297" s="45"/>
      <c r="M297" s="212" t="s">
        <v>19</v>
      </c>
      <c r="N297" s="213" t="s">
        <v>42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133</v>
      </c>
      <c r="AT297" s="216" t="s">
        <v>128</v>
      </c>
      <c r="AU297" s="216" t="s">
        <v>81</v>
      </c>
      <c r="AY297" s="18" t="s">
        <v>126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79</v>
      </c>
      <c r="BK297" s="217">
        <f>ROUND(I297*H297,2)</f>
        <v>0</v>
      </c>
      <c r="BL297" s="18" t="s">
        <v>133</v>
      </c>
      <c r="BM297" s="216" t="s">
        <v>361</v>
      </c>
    </row>
    <row r="298" s="2" customFormat="1">
      <c r="A298" s="39"/>
      <c r="B298" s="40"/>
      <c r="C298" s="41"/>
      <c r="D298" s="218" t="s">
        <v>134</v>
      </c>
      <c r="E298" s="41"/>
      <c r="F298" s="219" t="s">
        <v>362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134</v>
      </c>
      <c r="AU298" s="18" t="s">
        <v>81</v>
      </c>
    </row>
    <row r="299" s="13" customFormat="1">
      <c r="A299" s="13"/>
      <c r="B299" s="223"/>
      <c r="C299" s="224"/>
      <c r="D299" s="225" t="s">
        <v>136</v>
      </c>
      <c r="E299" s="226" t="s">
        <v>19</v>
      </c>
      <c r="F299" s="227" t="s">
        <v>334</v>
      </c>
      <c r="G299" s="224"/>
      <c r="H299" s="226" t="s">
        <v>19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3" t="s">
        <v>136</v>
      </c>
      <c r="AU299" s="233" t="s">
        <v>81</v>
      </c>
      <c r="AV299" s="13" t="s">
        <v>79</v>
      </c>
      <c r="AW299" s="13" t="s">
        <v>32</v>
      </c>
      <c r="AX299" s="13" t="s">
        <v>71</v>
      </c>
      <c r="AY299" s="233" t="s">
        <v>126</v>
      </c>
    </row>
    <row r="300" s="14" customFormat="1">
      <c r="A300" s="14"/>
      <c r="B300" s="234"/>
      <c r="C300" s="235"/>
      <c r="D300" s="225" t="s">
        <v>136</v>
      </c>
      <c r="E300" s="236" t="s">
        <v>19</v>
      </c>
      <c r="F300" s="237" t="s">
        <v>335</v>
      </c>
      <c r="G300" s="235"/>
      <c r="H300" s="238">
        <v>287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4" t="s">
        <v>136</v>
      </c>
      <c r="AU300" s="244" t="s">
        <v>81</v>
      </c>
      <c r="AV300" s="14" t="s">
        <v>81</v>
      </c>
      <c r="AW300" s="14" t="s">
        <v>32</v>
      </c>
      <c r="AX300" s="14" t="s">
        <v>71</v>
      </c>
      <c r="AY300" s="244" t="s">
        <v>126</v>
      </c>
    </row>
    <row r="301" s="15" customFormat="1">
      <c r="A301" s="15"/>
      <c r="B301" s="245"/>
      <c r="C301" s="246"/>
      <c r="D301" s="225" t="s">
        <v>136</v>
      </c>
      <c r="E301" s="247" t="s">
        <v>19</v>
      </c>
      <c r="F301" s="248" t="s">
        <v>139</v>
      </c>
      <c r="G301" s="246"/>
      <c r="H301" s="249">
        <v>287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5" t="s">
        <v>136</v>
      </c>
      <c r="AU301" s="255" t="s">
        <v>81</v>
      </c>
      <c r="AV301" s="15" t="s">
        <v>133</v>
      </c>
      <c r="AW301" s="15" t="s">
        <v>32</v>
      </c>
      <c r="AX301" s="15" t="s">
        <v>79</v>
      </c>
      <c r="AY301" s="255" t="s">
        <v>126</v>
      </c>
    </row>
    <row r="302" s="2" customFormat="1" ht="16.5" customHeight="1">
      <c r="A302" s="39"/>
      <c r="B302" s="40"/>
      <c r="C302" s="205" t="s">
        <v>363</v>
      </c>
      <c r="D302" s="205" t="s">
        <v>128</v>
      </c>
      <c r="E302" s="206" t="s">
        <v>364</v>
      </c>
      <c r="F302" s="207" t="s">
        <v>365</v>
      </c>
      <c r="G302" s="208" t="s">
        <v>131</v>
      </c>
      <c r="H302" s="209">
        <v>13.4</v>
      </c>
      <c r="I302" s="210"/>
      <c r="J302" s="211">
        <f>ROUND(I302*H302,2)</f>
        <v>0</v>
      </c>
      <c r="K302" s="207" t="s">
        <v>150</v>
      </c>
      <c r="L302" s="45"/>
      <c r="M302" s="212" t="s">
        <v>19</v>
      </c>
      <c r="N302" s="213" t="s">
        <v>42</v>
      </c>
      <c r="O302" s="85"/>
      <c r="P302" s="214">
        <f>O302*H302</f>
        <v>0</v>
      </c>
      <c r="Q302" s="214">
        <v>0</v>
      </c>
      <c r="R302" s="214">
        <f>Q302*H302</f>
        <v>0</v>
      </c>
      <c r="S302" s="214">
        <v>0</v>
      </c>
      <c r="T302" s="21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133</v>
      </c>
      <c r="AT302" s="216" t="s">
        <v>128</v>
      </c>
      <c r="AU302" s="216" t="s">
        <v>81</v>
      </c>
      <c r="AY302" s="18" t="s">
        <v>126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79</v>
      </c>
      <c r="BK302" s="217">
        <f>ROUND(I302*H302,2)</f>
        <v>0</v>
      </c>
      <c r="BL302" s="18" t="s">
        <v>133</v>
      </c>
      <c r="BM302" s="216" t="s">
        <v>366</v>
      </c>
    </row>
    <row r="303" s="2" customFormat="1">
      <c r="A303" s="39"/>
      <c r="B303" s="40"/>
      <c r="C303" s="41"/>
      <c r="D303" s="218" t="s">
        <v>134</v>
      </c>
      <c r="E303" s="41"/>
      <c r="F303" s="219" t="s">
        <v>367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134</v>
      </c>
      <c r="AU303" s="18" t="s">
        <v>81</v>
      </c>
    </row>
    <row r="304" s="13" customFormat="1">
      <c r="A304" s="13"/>
      <c r="B304" s="223"/>
      <c r="C304" s="224"/>
      <c r="D304" s="225" t="s">
        <v>136</v>
      </c>
      <c r="E304" s="226" t="s">
        <v>19</v>
      </c>
      <c r="F304" s="227" t="s">
        <v>313</v>
      </c>
      <c r="G304" s="224"/>
      <c r="H304" s="226" t="s">
        <v>19</v>
      </c>
      <c r="I304" s="228"/>
      <c r="J304" s="224"/>
      <c r="K304" s="224"/>
      <c r="L304" s="229"/>
      <c r="M304" s="230"/>
      <c r="N304" s="231"/>
      <c r="O304" s="231"/>
      <c r="P304" s="231"/>
      <c r="Q304" s="231"/>
      <c r="R304" s="231"/>
      <c r="S304" s="231"/>
      <c r="T304" s="23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3" t="s">
        <v>136</v>
      </c>
      <c r="AU304" s="233" t="s">
        <v>81</v>
      </c>
      <c r="AV304" s="13" t="s">
        <v>79</v>
      </c>
      <c r="AW304" s="13" t="s">
        <v>32</v>
      </c>
      <c r="AX304" s="13" t="s">
        <v>71</v>
      </c>
      <c r="AY304" s="233" t="s">
        <v>126</v>
      </c>
    </row>
    <row r="305" s="14" customFormat="1">
      <c r="A305" s="14"/>
      <c r="B305" s="234"/>
      <c r="C305" s="235"/>
      <c r="D305" s="225" t="s">
        <v>136</v>
      </c>
      <c r="E305" s="236" t="s">
        <v>19</v>
      </c>
      <c r="F305" s="237" t="s">
        <v>314</v>
      </c>
      <c r="G305" s="235"/>
      <c r="H305" s="238">
        <v>13.4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4" t="s">
        <v>136</v>
      </c>
      <c r="AU305" s="244" t="s">
        <v>81</v>
      </c>
      <c r="AV305" s="14" t="s">
        <v>81</v>
      </c>
      <c r="AW305" s="14" t="s">
        <v>32</v>
      </c>
      <c r="AX305" s="14" t="s">
        <v>71</v>
      </c>
      <c r="AY305" s="244" t="s">
        <v>126</v>
      </c>
    </row>
    <row r="306" s="15" customFormat="1">
      <c r="A306" s="15"/>
      <c r="B306" s="245"/>
      <c r="C306" s="246"/>
      <c r="D306" s="225" t="s">
        <v>136</v>
      </c>
      <c r="E306" s="247" t="s">
        <v>19</v>
      </c>
      <c r="F306" s="248" t="s">
        <v>139</v>
      </c>
      <c r="G306" s="246"/>
      <c r="H306" s="249">
        <v>13.4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5" t="s">
        <v>136</v>
      </c>
      <c r="AU306" s="255" t="s">
        <v>81</v>
      </c>
      <c r="AV306" s="15" t="s">
        <v>133</v>
      </c>
      <c r="AW306" s="15" t="s">
        <v>32</v>
      </c>
      <c r="AX306" s="15" t="s">
        <v>79</v>
      </c>
      <c r="AY306" s="255" t="s">
        <v>126</v>
      </c>
    </row>
    <row r="307" s="2" customFormat="1" ht="24.15" customHeight="1">
      <c r="A307" s="39"/>
      <c r="B307" s="40"/>
      <c r="C307" s="205" t="s">
        <v>260</v>
      </c>
      <c r="D307" s="205" t="s">
        <v>128</v>
      </c>
      <c r="E307" s="206" t="s">
        <v>368</v>
      </c>
      <c r="F307" s="207" t="s">
        <v>369</v>
      </c>
      <c r="G307" s="208" t="s">
        <v>131</v>
      </c>
      <c r="H307" s="209">
        <v>287</v>
      </c>
      <c r="I307" s="210"/>
      <c r="J307" s="211">
        <f>ROUND(I307*H307,2)</f>
        <v>0</v>
      </c>
      <c r="K307" s="207" t="s">
        <v>132</v>
      </c>
      <c r="L307" s="45"/>
      <c r="M307" s="212" t="s">
        <v>19</v>
      </c>
      <c r="N307" s="213" t="s">
        <v>42</v>
      </c>
      <c r="O307" s="85"/>
      <c r="P307" s="214">
        <f>O307*H307</f>
        <v>0</v>
      </c>
      <c r="Q307" s="214">
        <v>0</v>
      </c>
      <c r="R307" s="214">
        <f>Q307*H307</f>
        <v>0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133</v>
      </c>
      <c r="AT307" s="216" t="s">
        <v>128</v>
      </c>
      <c r="AU307" s="216" t="s">
        <v>81</v>
      </c>
      <c r="AY307" s="18" t="s">
        <v>126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79</v>
      </c>
      <c r="BK307" s="217">
        <f>ROUND(I307*H307,2)</f>
        <v>0</v>
      </c>
      <c r="BL307" s="18" t="s">
        <v>133</v>
      </c>
      <c r="BM307" s="216" t="s">
        <v>370</v>
      </c>
    </row>
    <row r="308" s="2" customFormat="1">
      <c r="A308" s="39"/>
      <c r="B308" s="40"/>
      <c r="C308" s="41"/>
      <c r="D308" s="218" t="s">
        <v>134</v>
      </c>
      <c r="E308" s="41"/>
      <c r="F308" s="219" t="s">
        <v>371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134</v>
      </c>
      <c r="AU308" s="18" t="s">
        <v>81</v>
      </c>
    </row>
    <row r="309" s="13" customFormat="1">
      <c r="A309" s="13"/>
      <c r="B309" s="223"/>
      <c r="C309" s="224"/>
      <c r="D309" s="225" t="s">
        <v>136</v>
      </c>
      <c r="E309" s="226" t="s">
        <v>19</v>
      </c>
      <c r="F309" s="227" t="s">
        <v>334</v>
      </c>
      <c r="G309" s="224"/>
      <c r="H309" s="226" t="s">
        <v>19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3" t="s">
        <v>136</v>
      </c>
      <c r="AU309" s="233" t="s">
        <v>81</v>
      </c>
      <c r="AV309" s="13" t="s">
        <v>79</v>
      </c>
      <c r="AW309" s="13" t="s">
        <v>32</v>
      </c>
      <c r="AX309" s="13" t="s">
        <v>71</v>
      </c>
      <c r="AY309" s="233" t="s">
        <v>126</v>
      </c>
    </row>
    <row r="310" s="14" customFormat="1">
      <c r="A310" s="14"/>
      <c r="B310" s="234"/>
      <c r="C310" s="235"/>
      <c r="D310" s="225" t="s">
        <v>136</v>
      </c>
      <c r="E310" s="236" t="s">
        <v>19</v>
      </c>
      <c r="F310" s="237" t="s">
        <v>335</v>
      </c>
      <c r="G310" s="235"/>
      <c r="H310" s="238">
        <v>287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4" t="s">
        <v>136</v>
      </c>
      <c r="AU310" s="244" t="s">
        <v>81</v>
      </c>
      <c r="AV310" s="14" t="s">
        <v>81</v>
      </c>
      <c r="AW310" s="14" t="s">
        <v>32</v>
      </c>
      <c r="AX310" s="14" t="s">
        <v>71</v>
      </c>
      <c r="AY310" s="244" t="s">
        <v>126</v>
      </c>
    </row>
    <row r="311" s="15" customFormat="1">
      <c r="A311" s="15"/>
      <c r="B311" s="245"/>
      <c r="C311" s="246"/>
      <c r="D311" s="225" t="s">
        <v>136</v>
      </c>
      <c r="E311" s="247" t="s">
        <v>19</v>
      </c>
      <c r="F311" s="248" t="s">
        <v>139</v>
      </c>
      <c r="G311" s="246"/>
      <c r="H311" s="249">
        <v>287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5" t="s">
        <v>136</v>
      </c>
      <c r="AU311" s="255" t="s">
        <v>81</v>
      </c>
      <c r="AV311" s="15" t="s">
        <v>133</v>
      </c>
      <c r="AW311" s="15" t="s">
        <v>32</v>
      </c>
      <c r="AX311" s="15" t="s">
        <v>79</v>
      </c>
      <c r="AY311" s="255" t="s">
        <v>126</v>
      </c>
    </row>
    <row r="312" s="2" customFormat="1" ht="24.15" customHeight="1">
      <c r="A312" s="39"/>
      <c r="B312" s="40"/>
      <c r="C312" s="205" t="s">
        <v>372</v>
      </c>
      <c r="D312" s="205" t="s">
        <v>128</v>
      </c>
      <c r="E312" s="206" t="s">
        <v>373</v>
      </c>
      <c r="F312" s="207" t="s">
        <v>374</v>
      </c>
      <c r="G312" s="208" t="s">
        <v>131</v>
      </c>
      <c r="H312" s="209">
        <v>13.4</v>
      </c>
      <c r="I312" s="210"/>
      <c r="J312" s="211">
        <f>ROUND(I312*H312,2)</f>
        <v>0</v>
      </c>
      <c r="K312" s="207" t="s">
        <v>150</v>
      </c>
      <c r="L312" s="45"/>
      <c r="M312" s="212" t="s">
        <v>19</v>
      </c>
      <c r="N312" s="213" t="s">
        <v>42</v>
      </c>
      <c r="O312" s="85"/>
      <c r="P312" s="214">
        <f>O312*H312</f>
        <v>0</v>
      </c>
      <c r="Q312" s="214">
        <v>0</v>
      </c>
      <c r="R312" s="214">
        <f>Q312*H312</f>
        <v>0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133</v>
      </c>
      <c r="AT312" s="216" t="s">
        <v>128</v>
      </c>
      <c r="AU312" s="216" t="s">
        <v>81</v>
      </c>
      <c r="AY312" s="18" t="s">
        <v>126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79</v>
      </c>
      <c r="BK312" s="217">
        <f>ROUND(I312*H312,2)</f>
        <v>0</v>
      </c>
      <c r="BL312" s="18" t="s">
        <v>133</v>
      </c>
      <c r="BM312" s="216" t="s">
        <v>375</v>
      </c>
    </row>
    <row r="313" s="2" customFormat="1">
      <c r="A313" s="39"/>
      <c r="B313" s="40"/>
      <c r="C313" s="41"/>
      <c r="D313" s="218" t="s">
        <v>134</v>
      </c>
      <c r="E313" s="41"/>
      <c r="F313" s="219" t="s">
        <v>376</v>
      </c>
      <c r="G313" s="41"/>
      <c r="H313" s="41"/>
      <c r="I313" s="220"/>
      <c r="J313" s="41"/>
      <c r="K313" s="41"/>
      <c r="L313" s="45"/>
      <c r="M313" s="221"/>
      <c r="N313" s="222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134</v>
      </c>
      <c r="AU313" s="18" t="s">
        <v>81</v>
      </c>
    </row>
    <row r="314" s="13" customFormat="1">
      <c r="A314" s="13"/>
      <c r="B314" s="223"/>
      <c r="C314" s="224"/>
      <c r="D314" s="225" t="s">
        <v>136</v>
      </c>
      <c r="E314" s="226" t="s">
        <v>19</v>
      </c>
      <c r="F314" s="227" t="s">
        <v>313</v>
      </c>
      <c r="G314" s="224"/>
      <c r="H314" s="226" t="s">
        <v>19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3" t="s">
        <v>136</v>
      </c>
      <c r="AU314" s="233" t="s">
        <v>81</v>
      </c>
      <c r="AV314" s="13" t="s">
        <v>79</v>
      </c>
      <c r="AW314" s="13" t="s">
        <v>32</v>
      </c>
      <c r="AX314" s="13" t="s">
        <v>71</v>
      </c>
      <c r="AY314" s="233" t="s">
        <v>126</v>
      </c>
    </row>
    <row r="315" s="14" customFormat="1">
      <c r="A315" s="14"/>
      <c r="B315" s="234"/>
      <c r="C315" s="235"/>
      <c r="D315" s="225" t="s">
        <v>136</v>
      </c>
      <c r="E315" s="236" t="s">
        <v>19</v>
      </c>
      <c r="F315" s="237" t="s">
        <v>314</v>
      </c>
      <c r="G315" s="235"/>
      <c r="H315" s="238">
        <v>13.4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136</v>
      </c>
      <c r="AU315" s="244" t="s">
        <v>81</v>
      </c>
      <c r="AV315" s="14" t="s">
        <v>81</v>
      </c>
      <c r="AW315" s="14" t="s">
        <v>32</v>
      </c>
      <c r="AX315" s="14" t="s">
        <v>71</v>
      </c>
      <c r="AY315" s="244" t="s">
        <v>126</v>
      </c>
    </row>
    <row r="316" s="15" customFormat="1">
      <c r="A316" s="15"/>
      <c r="B316" s="245"/>
      <c r="C316" s="246"/>
      <c r="D316" s="225" t="s">
        <v>136</v>
      </c>
      <c r="E316" s="247" t="s">
        <v>19</v>
      </c>
      <c r="F316" s="248" t="s">
        <v>139</v>
      </c>
      <c r="G316" s="246"/>
      <c r="H316" s="249">
        <v>13.4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5" t="s">
        <v>136</v>
      </c>
      <c r="AU316" s="255" t="s">
        <v>81</v>
      </c>
      <c r="AV316" s="15" t="s">
        <v>133</v>
      </c>
      <c r="AW316" s="15" t="s">
        <v>32</v>
      </c>
      <c r="AX316" s="15" t="s">
        <v>79</v>
      </c>
      <c r="AY316" s="255" t="s">
        <v>126</v>
      </c>
    </row>
    <row r="317" s="2" customFormat="1" ht="37.8" customHeight="1">
      <c r="A317" s="39"/>
      <c r="B317" s="40"/>
      <c r="C317" s="205" t="s">
        <v>264</v>
      </c>
      <c r="D317" s="205" t="s">
        <v>128</v>
      </c>
      <c r="E317" s="206" t="s">
        <v>377</v>
      </c>
      <c r="F317" s="207" t="s">
        <v>378</v>
      </c>
      <c r="G317" s="208" t="s">
        <v>131</v>
      </c>
      <c r="H317" s="209">
        <v>72.5</v>
      </c>
      <c r="I317" s="210"/>
      <c r="J317" s="211">
        <f>ROUND(I317*H317,2)</f>
        <v>0</v>
      </c>
      <c r="K317" s="207" t="s">
        <v>150</v>
      </c>
      <c r="L317" s="45"/>
      <c r="M317" s="212" t="s">
        <v>19</v>
      </c>
      <c r="N317" s="213" t="s">
        <v>42</v>
      </c>
      <c r="O317" s="85"/>
      <c r="P317" s="214">
        <f>O317*H317</f>
        <v>0</v>
      </c>
      <c r="Q317" s="214">
        <v>0</v>
      </c>
      <c r="R317" s="214">
        <f>Q317*H317</f>
        <v>0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133</v>
      </c>
      <c r="AT317" s="216" t="s">
        <v>128</v>
      </c>
      <c r="AU317" s="216" t="s">
        <v>81</v>
      </c>
      <c r="AY317" s="18" t="s">
        <v>126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79</v>
      </c>
      <c r="BK317" s="217">
        <f>ROUND(I317*H317,2)</f>
        <v>0</v>
      </c>
      <c r="BL317" s="18" t="s">
        <v>133</v>
      </c>
      <c r="BM317" s="216" t="s">
        <v>379</v>
      </c>
    </row>
    <row r="318" s="2" customFormat="1">
      <c r="A318" s="39"/>
      <c r="B318" s="40"/>
      <c r="C318" s="41"/>
      <c r="D318" s="218" t="s">
        <v>134</v>
      </c>
      <c r="E318" s="41"/>
      <c r="F318" s="219" t="s">
        <v>380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134</v>
      </c>
      <c r="AU318" s="18" t="s">
        <v>81</v>
      </c>
    </row>
    <row r="319" s="13" customFormat="1">
      <c r="A319" s="13"/>
      <c r="B319" s="223"/>
      <c r="C319" s="224"/>
      <c r="D319" s="225" t="s">
        <v>136</v>
      </c>
      <c r="E319" s="226" t="s">
        <v>19</v>
      </c>
      <c r="F319" s="227" t="s">
        <v>311</v>
      </c>
      <c r="G319" s="224"/>
      <c r="H319" s="226" t="s">
        <v>19</v>
      </c>
      <c r="I319" s="228"/>
      <c r="J319" s="224"/>
      <c r="K319" s="224"/>
      <c r="L319" s="229"/>
      <c r="M319" s="230"/>
      <c r="N319" s="231"/>
      <c r="O319" s="231"/>
      <c r="P319" s="231"/>
      <c r="Q319" s="231"/>
      <c r="R319" s="231"/>
      <c r="S319" s="231"/>
      <c r="T319" s="23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3" t="s">
        <v>136</v>
      </c>
      <c r="AU319" s="233" t="s">
        <v>81</v>
      </c>
      <c r="AV319" s="13" t="s">
        <v>79</v>
      </c>
      <c r="AW319" s="13" t="s">
        <v>32</v>
      </c>
      <c r="AX319" s="13" t="s">
        <v>71</v>
      </c>
      <c r="AY319" s="233" t="s">
        <v>126</v>
      </c>
    </row>
    <row r="320" s="14" customFormat="1">
      <c r="A320" s="14"/>
      <c r="B320" s="234"/>
      <c r="C320" s="235"/>
      <c r="D320" s="225" t="s">
        <v>136</v>
      </c>
      <c r="E320" s="236" t="s">
        <v>19</v>
      </c>
      <c r="F320" s="237" t="s">
        <v>312</v>
      </c>
      <c r="G320" s="235"/>
      <c r="H320" s="238">
        <v>72.5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4" t="s">
        <v>136</v>
      </c>
      <c r="AU320" s="244" t="s">
        <v>81</v>
      </c>
      <c r="AV320" s="14" t="s">
        <v>81</v>
      </c>
      <c r="AW320" s="14" t="s">
        <v>32</v>
      </c>
      <c r="AX320" s="14" t="s">
        <v>71</v>
      </c>
      <c r="AY320" s="244" t="s">
        <v>126</v>
      </c>
    </row>
    <row r="321" s="15" customFormat="1">
      <c r="A321" s="15"/>
      <c r="B321" s="245"/>
      <c r="C321" s="246"/>
      <c r="D321" s="225" t="s">
        <v>136</v>
      </c>
      <c r="E321" s="247" t="s">
        <v>19</v>
      </c>
      <c r="F321" s="248" t="s">
        <v>139</v>
      </c>
      <c r="G321" s="246"/>
      <c r="H321" s="249">
        <v>72.5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5" t="s">
        <v>136</v>
      </c>
      <c r="AU321" s="255" t="s">
        <v>81</v>
      </c>
      <c r="AV321" s="15" t="s">
        <v>133</v>
      </c>
      <c r="AW321" s="15" t="s">
        <v>32</v>
      </c>
      <c r="AX321" s="15" t="s">
        <v>79</v>
      </c>
      <c r="AY321" s="255" t="s">
        <v>126</v>
      </c>
    </row>
    <row r="322" s="2" customFormat="1" ht="16.5" customHeight="1">
      <c r="A322" s="39"/>
      <c r="B322" s="40"/>
      <c r="C322" s="256" t="s">
        <v>381</v>
      </c>
      <c r="D322" s="256" t="s">
        <v>221</v>
      </c>
      <c r="E322" s="257" t="s">
        <v>382</v>
      </c>
      <c r="F322" s="258" t="s">
        <v>383</v>
      </c>
      <c r="G322" s="259" t="s">
        <v>131</v>
      </c>
      <c r="H322" s="260">
        <v>70.040000000000006</v>
      </c>
      <c r="I322" s="261"/>
      <c r="J322" s="262">
        <f>ROUND(I322*H322,2)</f>
        <v>0</v>
      </c>
      <c r="K322" s="258" t="s">
        <v>132</v>
      </c>
      <c r="L322" s="263"/>
      <c r="M322" s="264" t="s">
        <v>19</v>
      </c>
      <c r="N322" s="265" t="s">
        <v>42</v>
      </c>
      <c r="O322" s="85"/>
      <c r="P322" s="214">
        <f>O322*H322</f>
        <v>0</v>
      </c>
      <c r="Q322" s="214">
        <v>0</v>
      </c>
      <c r="R322" s="214">
        <f>Q322*H322</f>
        <v>0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155</v>
      </c>
      <c r="AT322" s="216" t="s">
        <v>221</v>
      </c>
      <c r="AU322" s="216" t="s">
        <v>81</v>
      </c>
      <c r="AY322" s="18" t="s">
        <v>126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79</v>
      </c>
      <c r="BK322" s="217">
        <f>ROUND(I322*H322,2)</f>
        <v>0</v>
      </c>
      <c r="BL322" s="18" t="s">
        <v>133</v>
      </c>
      <c r="BM322" s="216" t="s">
        <v>384</v>
      </c>
    </row>
    <row r="323" s="2" customFormat="1" ht="16.5" customHeight="1">
      <c r="A323" s="39"/>
      <c r="B323" s="40"/>
      <c r="C323" s="256" t="s">
        <v>268</v>
      </c>
      <c r="D323" s="256" t="s">
        <v>221</v>
      </c>
      <c r="E323" s="257" t="s">
        <v>385</v>
      </c>
      <c r="F323" s="258" t="s">
        <v>386</v>
      </c>
      <c r="G323" s="259" t="s">
        <v>131</v>
      </c>
      <c r="H323" s="260">
        <v>4.6349999999999998</v>
      </c>
      <c r="I323" s="261"/>
      <c r="J323" s="262">
        <f>ROUND(I323*H323,2)</f>
        <v>0</v>
      </c>
      <c r="K323" s="258" t="s">
        <v>150</v>
      </c>
      <c r="L323" s="263"/>
      <c r="M323" s="264" t="s">
        <v>19</v>
      </c>
      <c r="N323" s="265" t="s">
        <v>42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155</v>
      </c>
      <c r="AT323" s="216" t="s">
        <v>221</v>
      </c>
      <c r="AU323" s="216" t="s">
        <v>81</v>
      </c>
      <c r="AY323" s="18" t="s">
        <v>126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79</v>
      </c>
      <c r="BK323" s="217">
        <f>ROUND(I323*H323,2)</f>
        <v>0</v>
      </c>
      <c r="BL323" s="18" t="s">
        <v>133</v>
      </c>
      <c r="BM323" s="216" t="s">
        <v>387</v>
      </c>
    </row>
    <row r="324" s="2" customFormat="1" ht="37.8" customHeight="1">
      <c r="A324" s="39"/>
      <c r="B324" s="40"/>
      <c r="C324" s="205" t="s">
        <v>388</v>
      </c>
      <c r="D324" s="205" t="s">
        <v>128</v>
      </c>
      <c r="E324" s="206" t="s">
        <v>389</v>
      </c>
      <c r="F324" s="207" t="s">
        <v>390</v>
      </c>
      <c r="G324" s="208" t="s">
        <v>131</v>
      </c>
      <c r="H324" s="209">
        <v>35.100000000000001</v>
      </c>
      <c r="I324" s="210"/>
      <c r="J324" s="211">
        <f>ROUND(I324*H324,2)</f>
        <v>0</v>
      </c>
      <c r="K324" s="207" t="s">
        <v>132</v>
      </c>
      <c r="L324" s="45"/>
      <c r="M324" s="212" t="s">
        <v>19</v>
      </c>
      <c r="N324" s="213" t="s">
        <v>42</v>
      </c>
      <c r="O324" s="85"/>
      <c r="P324" s="214">
        <f>O324*H324</f>
        <v>0</v>
      </c>
      <c r="Q324" s="214">
        <v>0</v>
      </c>
      <c r="R324" s="214">
        <f>Q324*H324</f>
        <v>0</v>
      </c>
      <c r="S324" s="214">
        <v>0</v>
      </c>
      <c r="T324" s="215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133</v>
      </c>
      <c r="AT324" s="216" t="s">
        <v>128</v>
      </c>
      <c r="AU324" s="216" t="s">
        <v>81</v>
      </c>
      <c r="AY324" s="18" t="s">
        <v>126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79</v>
      </c>
      <c r="BK324" s="217">
        <f>ROUND(I324*H324,2)</f>
        <v>0</v>
      </c>
      <c r="BL324" s="18" t="s">
        <v>133</v>
      </c>
      <c r="BM324" s="216" t="s">
        <v>391</v>
      </c>
    </row>
    <row r="325" s="2" customFormat="1">
      <c r="A325" s="39"/>
      <c r="B325" s="40"/>
      <c r="C325" s="41"/>
      <c r="D325" s="218" t="s">
        <v>134</v>
      </c>
      <c r="E325" s="41"/>
      <c r="F325" s="219" t="s">
        <v>392</v>
      </c>
      <c r="G325" s="41"/>
      <c r="H325" s="41"/>
      <c r="I325" s="220"/>
      <c r="J325" s="41"/>
      <c r="K325" s="41"/>
      <c r="L325" s="45"/>
      <c r="M325" s="221"/>
      <c r="N325" s="222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134</v>
      </c>
      <c r="AU325" s="18" t="s">
        <v>81</v>
      </c>
    </row>
    <row r="326" s="13" customFormat="1">
      <c r="A326" s="13"/>
      <c r="B326" s="223"/>
      <c r="C326" s="224"/>
      <c r="D326" s="225" t="s">
        <v>136</v>
      </c>
      <c r="E326" s="226" t="s">
        <v>19</v>
      </c>
      <c r="F326" s="227" t="s">
        <v>322</v>
      </c>
      <c r="G326" s="224"/>
      <c r="H326" s="226" t="s">
        <v>19</v>
      </c>
      <c r="I326" s="228"/>
      <c r="J326" s="224"/>
      <c r="K326" s="224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136</v>
      </c>
      <c r="AU326" s="233" t="s">
        <v>81</v>
      </c>
      <c r="AV326" s="13" t="s">
        <v>79</v>
      </c>
      <c r="AW326" s="13" t="s">
        <v>32</v>
      </c>
      <c r="AX326" s="13" t="s">
        <v>71</v>
      </c>
      <c r="AY326" s="233" t="s">
        <v>126</v>
      </c>
    </row>
    <row r="327" s="14" customFormat="1">
      <c r="A327" s="14"/>
      <c r="B327" s="234"/>
      <c r="C327" s="235"/>
      <c r="D327" s="225" t="s">
        <v>136</v>
      </c>
      <c r="E327" s="236" t="s">
        <v>19</v>
      </c>
      <c r="F327" s="237" t="s">
        <v>324</v>
      </c>
      <c r="G327" s="235"/>
      <c r="H327" s="238">
        <v>35.100000000000001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4" t="s">
        <v>136</v>
      </c>
      <c r="AU327" s="244" t="s">
        <v>81</v>
      </c>
      <c r="AV327" s="14" t="s">
        <v>81</v>
      </c>
      <c r="AW327" s="14" t="s">
        <v>32</v>
      </c>
      <c r="AX327" s="14" t="s">
        <v>71</v>
      </c>
      <c r="AY327" s="244" t="s">
        <v>126</v>
      </c>
    </row>
    <row r="328" s="15" customFormat="1">
      <c r="A328" s="15"/>
      <c r="B328" s="245"/>
      <c r="C328" s="246"/>
      <c r="D328" s="225" t="s">
        <v>136</v>
      </c>
      <c r="E328" s="247" t="s">
        <v>19</v>
      </c>
      <c r="F328" s="248" t="s">
        <v>139</v>
      </c>
      <c r="G328" s="246"/>
      <c r="H328" s="249">
        <v>35.100000000000001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5" t="s">
        <v>136</v>
      </c>
      <c r="AU328" s="255" t="s">
        <v>81</v>
      </c>
      <c r="AV328" s="15" t="s">
        <v>133</v>
      </c>
      <c r="AW328" s="15" t="s">
        <v>32</v>
      </c>
      <c r="AX328" s="15" t="s">
        <v>79</v>
      </c>
      <c r="AY328" s="255" t="s">
        <v>126</v>
      </c>
    </row>
    <row r="329" s="2" customFormat="1" ht="16.5" customHeight="1">
      <c r="A329" s="39"/>
      <c r="B329" s="40"/>
      <c r="C329" s="256" t="s">
        <v>273</v>
      </c>
      <c r="D329" s="256" t="s">
        <v>221</v>
      </c>
      <c r="E329" s="257" t="s">
        <v>393</v>
      </c>
      <c r="F329" s="258" t="s">
        <v>394</v>
      </c>
      <c r="G329" s="259" t="s">
        <v>131</v>
      </c>
      <c r="H329" s="260">
        <v>34.710999999999999</v>
      </c>
      <c r="I329" s="261"/>
      <c r="J329" s="262">
        <f>ROUND(I329*H329,2)</f>
        <v>0</v>
      </c>
      <c r="K329" s="258" t="s">
        <v>150</v>
      </c>
      <c r="L329" s="263"/>
      <c r="M329" s="264" t="s">
        <v>19</v>
      </c>
      <c r="N329" s="265" t="s">
        <v>42</v>
      </c>
      <c r="O329" s="85"/>
      <c r="P329" s="214">
        <f>O329*H329</f>
        <v>0</v>
      </c>
      <c r="Q329" s="214">
        <v>0</v>
      </c>
      <c r="R329" s="214">
        <f>Q329*H329</f>
        <v>0</v>
      </c>
      <c r="S329" s="214">
        <v>0</v>
      </c>
      <c r="T329" s="215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6" t="s">
        <v>155</v>
      </c>
      <c r="AT329" s="216" t="s">
        <v>221</v>
      </c>
      <c r="AU329" s="216" t="s">
        <v>81</v>
      </c>
      <c r="AY329" s="18" t="s">
        <v>126</v>
      </c>
      <c r="BE329" s="217">
        <f>IF(N329="základní",J329,0)</f>
        <v>0</v>
      </c>
      <c r="BF329" s="217">
        <f>IF(N329="snížená",J329,0)</f>
        <v>0</v>
      </c>
      <c r="BG329" s="217">
        <f>IF(N329="zákl. přenesená",J329,0)</f>
        <v>0</v>
      </c>
      <c r="BH329" s="217">
        <f>IF(N329="sníž. přenesená",J329,0)</f>
        <v>0</v>
      </c>
      <c r="BI329" s="217">
        <f>IF(N329="nulová",J329,0)</f>
        <v>0</v>
      </c>
      <c r="BJ329" s="18" t="s">
        <v>79</v>
      </c>
      <c r="BK329" s="217">
        <f>ROUND(I329*H329,2)</f>
        <v>0</v>
      </c>
      <c r="BL329" s="18" t="s">
        <v>133</v>
      </c>
      <c r="BM329" s="216" t="s">
        <v>395</v>
      </c>
    </row>
    <row r="330" s="2" customFormat="1" ht="16.5" customHeight="1">
      <c r="A330" s="39"/>
      <c r="B330" s="40"/>
      <c r="C330" s="256" t="s">
        <v>396</v>
      </c>
      <c r="D330" s="256" t="s">
        <v>221</v>
      </c>
      <c r="E330" s="257" t="s">
        <v>397</v>
      </c>
      <c r="F330" s="258" t="s">
        <v>398</v>
      </c>
      <c r="G330" s="259" t="s">
        <v>131</v>
      </c>
      <c r="H330" s="260">
        <v>3.2959999999999998</v>
      </c>
      <c r="I330" s="261"/>
      <c r="J330" s="262">
        <f>ROUND(I330*H330,2)</f>
        <v>0</v>
      </c>
      <c r="K330" s="258" t="s">
        <v>132</v>
      </c>
      <c r="L330" s="263"/>
      <c r="M330" s="264" t="s">
        <v>19</v>
      </c>
      <c r="N330" s="265" t="s">
        <v>42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155</v>
      </c>
      <c r="AT330" s="216" t="s">
        <v>221</v>
      </c>
      <c r="AU330" s="216" t="s">
        <v>81</v>
      </c>
      <c r="AY330" s="18" t="s">
        <v>126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79</v>
      </c>
      <c r="BK330" s="217">
        <f>ROUND(I330*H330,2)</f>
        <v>0</v>
      </c>
      <c r="BL330" s="18" t="s">
        <v>133</v>
      </c>
      <c r="BM330" s="216" t="s">
        <v>399</v>
      </c>
    </row>
    <row r="331" s="2" customFormat="1" ht="37.8" customHeight="1">
      <c r="A331" s="39"/>
      <c r="B331" s="40"/>
      <c r="C331" s="205" t="s">
        <v>280</v>
      </c>
      <c r="D331" s="205" t="s">
        <v>128</v>
      </c>
      <c r="E331" s="206" t="s">
        <v>400</v>
      </c>
      <c r="F331" s="207" t="s">
        <v>401</v>
      </c>
      <c r="G331" s="208" t="s">
        <v>131</v>
      </c>
      <c r="H331" s="209">
        <v>66</v>
      </c>
      <c r="I331" s="210"/>
      <c r="J331" s="211">
        <f>ROUND(I331*H331,2)</f>
        <v>0</v>
      </c>
      <c r="K331" s="207" t="s">
        <v>132</v>
      </c>
      <c r="L331" s="45"/>
      <c r="M331" s="212" t="s">
        <v>19</v>
      </c>
      <c r="N331" s="213" t="s">
        <v>42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133</v>
      </c>
      <c r="AT331" s="216" t="s">
        <v>128</v>
      </c>
      <c r="AU331" s="216" t="s">
        <v>81</v>
      </c>
      <c r="AY331" s="18" t="s">
        <v>126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79</v>
      </c>
      <c r="BK331" s="217">
        <f>ROUND(I331*H331,2)</f>
        <v>0</v>
      </c>
      <c r="BL331" s="18" t="s">
        <v>133</v>
      </c>
      <c r="BM331" s="216" t="s">
        <v>402</v>
      </c>
    </row>
    <row r="332" s="2" customFormat="1">
      <c r="A332" s="39"/>
      <c r="B332" s="40"/>
      <c r="C332" s="41"/>
      <c r="D332" s="218" t="s">
        <v>134</v>
      </c>
      <c r="E332" s="41"/>
      <c r="F332" s="219" t="s">
        <v>403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134</v>
      </c>
      <c r="AU332" s="18" t="s">
        <v>81</v>
      </c>
    </row>
    <row r="333" s="13" customFormat="1">
      <c r="A333" s="13"/>
      <c r="B333" s="223"/>
      <c r="C333" s="224"/>
      <c r="D333" s="225" t="s">
        <v>136</v>
      </c>
      <c r="E333" s="226" t="s">
        <v>19</v>
      </c>
      <c r="F333" s="227" t="s">
        <v>319</v>
      </c>
      <c r="G333" s="224"/>
      <c r="H333" s="226" t="s">
        <v>19</v>
      </c>
      <c r="I333" s="228"/>
      <c r="J333" s="224"/>
      <c r="K333" s="224"/>
      <c r="L333" s="229"/>
      <c r="M333" s="230"/>
      <c r="N333" s="231"/>
      <c r="O333" s="231"/>
      <c r="P333" s="231"/>
      <c r="Q333" s="231"/>
      <c r="R333" s="231"/>
      <c r="S333" s="231"/>
      <c r="T333" s="23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3" t="s">
        <v>136</v>
      </c>
      <c r="AU333" s="233" t="s">
        <v>81</v>
      </c>
      <c r="AV333" s="13" t="s">
        <v>79</v>
      </c>
      <c r="AW333" s="13" t="s">
        <v>32</v>
      </c>
      <c r="AX333" s="13" t="s">
        <v>71</v>
      </c>
      <c r="AY333" s="233" t="s">
        <v>126</v>
      </c>
    </row>
    <row r="334" s="14" customFormat="1">
      <c r="A334" s="14"/>
      <c r="B334" s="234"/>
      <c r="C334" s="235"/>
      <c r="D334" s="225" t="s">
        <v>136</v>
      </c>
      <c r="E334" s="236" t="s">
        <v>19</v>
      </c>
      <c r="F334" s="237" t="s">
        <v>321</v>
      </c>
      <c r="G334" s="235"/>
      <c r="H334" s="238">
        <v>66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4" t="s">
        <v>136</v>
      </c>
      <c r="AU334" s="244" t="s">
        <v>81</v>
      </c>
      <c r="AV334" s="14" t="s">
        <v>81</v>
      </c>
      <c r="AW334" s="14" t="s">
        <v>32</v>
      </c>
      <c r="AX334" s="14" t="s">
        <v>71</v>
      </c>
      <c r="AY334" s="244" t="s">
        <v>126</v>
      </c>
    </row>
    <row r="335" s="15" customFormat="1">
      <c r="A335" s="15"/>
      <c r="B335" s="245"/>
      <c r="C335" s="246"/>
      <c r="D335" s="225" t="s">
        <v>136</v>
      </c>
      <c r="E335" s="247" t="s">
        <v>19</v>
      </c>
      <c r="F335" s="248" t="s">
        <v>139</v>
      </c>
      <c r="G335" s="246"/>
      <c r="H335" s="249">
        <v>66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5" t="s">
        <v>136</v>
      </c>
      <c r="AU335" s="255" t="s">
        <v>81</v>
      </c>
      <c r="AV335" s="15" t="s">
        <v>133</v>
      </c>
      <c r="AW335" s="15" t="s">
        <v>32</v>
      </c>
      <c r="AX335" s="15" t="s">
        <v>79</v>
      </c>
      <c r="AY335" s="255" t="s">
        <v>126</v>
      </c>
    </row>
    <row r="336" s="2" customFormat="1" ht="16.5" customHeight="1">
      <c r="A336" s="39"/>
      <c r="B336" s="40"/>
      <c r="C336" s="256" t="s">
        <v>404</v>
      </c>
      <c r="D336" s="256" t="s">
        <v>221</v>
      </c>
      <c r="E336" s="257" t="s">
        <v>405</v>
      </c>
      <c r="F336" s="258" t="s">
        <v>406</v>
      </c>
      <c r="G336" s="259" t="s">
        <v>131</v>
      </c>
      <c r="H336" s="260">
        <v>67.980000000000004</v>
      </c>
      <c r="I336" s="261"/>
      <c r="J336" s="262">
        <f>ROUND(I336*H336,2)</f>
        <v>0</v>
      </c>
      <c r="K336" s="258" t="s">
        <v>132</v>
      </c>
      <c r="L336" s="263"/>
      <c r="M336" s="264" t="s">
        <v>19</v>
      </c>
      <c r="N336" s="265" t="s">
        <v>42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</v>
      </c>
      <c r="T336" s="215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155</v>
      </c>
      <c r="AT336" s="216" t="s">
        <v>221</v>
      </c>
      <c r="AU336" s="216" t="s">
        <v>81</v>
      </c>
      <c r="AY336" s="18" t="s">
        <v>126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79</v>
      </c>
      <c r="BK336" s="217">
        <f>ROUND(I336*H336,2)</f>
        <v>0</v>
      </c>
      <c r="BL336" s="18" t="s">
        <v>133</v>
      </c>
      <c r="BM336" s="216" t="s">
        <v>407</v>
      </c>
    </row>
    <row r="337" s="14" customFormat="1">
      <c r="A337" s="14"/>
      <c r="B337" s="234"/>
      <c r="C337" s="235"/>
      <c r="D337" s="225" t="s">
        <v>136</v>
      </c>
      <c r="E337" s="236" t="s">
        <v>19</v>
      </c>
      <c r="F337" s="237" t="s">
        <v>408</v>
      </c>
      <c r="G337" s="235"/>
      <c r="H337" s="238">
        <v>67.980000000000004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4" t="s">
        <v>136</v>
      </c>
      <c r="AU337" s="244" t="s">
        <v>81</v>
      </c>
      <c r="AV337" s="14" t="s">
        <v>81</v>
      </c>
      <c r="AW337" s="14" t="s">
        <v>32</v>
      </c>
      <c r="AX337" s="14" t="s">
        <v>71</v>
      </c>
      <c r="AY337" s="244" t="s">
        <v>126</v>
      </c>
    </row>
    <row r="338" s="15" customFormat="1">
      <c r="A338" s="15"/>
      <c r="B338" s="245"/>
      <c r="C338" s="246"/>
      <c r="D338" s="225" t="s">
        <v>136</v>
      </c>
      <c r="E338" s="247" t="s">
        <v>19</v>
      </c>
      <c r="F338" s="248" t="s">
        <v>139</v>
      </c>
      <c r="G338" s="246"/>
      <c r="H338" s="249">
        <v>67.980000000000004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5" t="s">
        <v>136</v>
      </c>
      <c r="AU338" s="255" t="s">
        <v>81</v>
      </c>
      <c r="AV338" s="15" t="s">
        <v>133</v>
      </c>
      <c r="AW338" s="15" t="s">
        <v>32</v>
      </c>
      <c r="AX338" s="15" t="s">
        <v>79</v>
      </c>
      <c r="AY338" s="255" t="s">
        <v>126</v>
      </c>
    </row>
    <row r="339" s="12" customFormat="1" ht="22.8" customHeight="1">
      <c r="A339" s="12"/>
      <c r="B339" s="189"/>
      <c r="C339" s="190"/>
      <c r="D339" s="191" t="s">
        <v>70</v>
      </c>
      <c r="E339" s="203" t="s">
        <v>155</v>
      </c>
      <c r="F339" s="203" t="s">
        <v>409</v>
      </c>
      <c r="G339" s="190"/>
      <c r="H339" s="190"/>
      <c r="I339" s="193"/>
      <c r="J339" s="204">
        <f>BK339</f>
        <v>0</v>
      </c>
      <c r="K339" s="190"/>
      <c r="L339" s="195"/>
      <c r="M339" s="196"/>
      <c r="N339" s="197"/>
      <c r="O339" s="197"/>
      <c r="P339" s="198">
        <f>SUM(P340:P370)</f>
        <v>0</v>
      </c>
      <c r="Q339" s="197"/>
      <c r="R339" s="198">
        <f>SUM(R340:R370)</f>
        <v>0</v>
      </c>
      <c r="S339" s="197"/>
      <c r="T339" s="199">
        <f>SUM(T340:T370)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0" t="s">
        <v>79</v>
      </c>
      <c r="AT339" s="201" t="s">
        <v>70</v>
      </c>
      <c r="AU339" s="201" t="s">
        <v>79</v>
      </c>
      <c r="AY339" s="200" t="s">
        <v>126</v>
      </c>
      <c r="BK339" s="202">
        <f>SUM(BK340:BK370)</f>
        <v>0</v>
      </c>
    </row>
    <row r="340" s="2" customFormat="1" ht="24.15" customHeight="1">
      <c r="A340" s="39"/>
      <c r="B340" s="40"/>
      <c r="C340" s="205" t="s">
        <v>285</v>
      </c>
      <c r="D340" s="205" t="s">
        <v>128</v>
      </c>
      <c r="E340" s="206" t="s">
        <v>410</v>
      </c>
      <c r="F340" s="207" t="s">
        <v>411</v>
      </c>
      <c r="G340" s="208" t="s">
        <v>162</v>
      </c>
      <c r="H340" s="209">
        <v>16.050000000000001</v>
      </c>
      <c r="I340" s="210"/>
      <c r="J340" s="211">
        <f>ROUND(I340*H340,2)</f>
        <v>0</v>
      </c>
      <c r="K340" s="207" t="s">
        <v>132</v>
      </c>
      <c r="L340" s="45"/>
      <c r="M340" s="212" t="s">
        <v>19</v>
      </c>
      <c r="N340" s="213" t="s">
        <v>42</v>
      </c>
      <c r="O340" s="85"/>
      <c r="P340" s="214">
        <f>O340*H340</f>
        <v>0</v>
      </c>
      <c r="Q340" s="214">
        <v>0</v>
      </c>
      <c r="R340" s="214">
        <f>Q340*H340</f>
        <v>0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133</v>
      </c>
      <c r="AT340" s="216" t="s">
        <v>128</v>
      </c>
      <c r="AU340" s="216" t="s">
        <v>81</v>
      </c>
      <c r="AY340" s="18" t="s">
        <v>126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79</v>
      </c>
      <c r="BK340" s="217">
        <f>ROUND(I340*H340,2)</f>
        <v>0</v>
      </c>
      <c r="BL340" s="18" t="s">
        <v>133</v>
      </c>
      <c r="BM340" s="216" t="s">
        <v>412</v>
      </c>
    </row>
    <row r="341" s="2" customFormat="1">
      <c r="A341" s="39"/>
      <c r="B341" s="40"/>
      <c r="C341" s="41"/>
      <c r="D341" s="218" t="s">
        <v>134</v>
      </c>
      <c r="E341" s="41"/>
      <c r="F341" s="219" t="s">
        <v>413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134</v>
      </c>
      <c r="AU341" s="18" t="s">
        <v>81</v>
      </c>
    </row>
    <row r="342" s="14" customFormat="1">
      <c r="A342" s="14"/>
      <c r="B342" s="234"/>
      <c r="C342" s="235"/>
      <c r="D342" s="225" t="s">
        <v>136</v>
      </c>
      <c r="E342" s="236" t="s">
        <v>19</v>
      </c>
      <c r="F342" s="237" t="s">
        <v>414</v>
      </c>
      <c r="G342" s="235"/>
      <c r="H342" s="238">
        <v>16.050000000000001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4" t="s">
        <v>136</v>
      </c>
      <c r="AU342" s="244" t="s">
        <v>81</v>
      </c>
      <c r="AV342" s="14" t="s">
        <v>81</v>
      </c>
      <c r="AW342" s="14" t="s">
        <v>32</v>
      </c>
      <c r="AX342" s="14" t="s">
        <v>71</v>
      </c>
      <c r="AY342" s="244" t="s">
        <v>126</v>
      </c>
    </row>
    <row r="343" s="15" customFormat="1">
      <c r="A343" s="15"/>
      <c r="B343" s="245"/>
      <c r="C343" s="246"/>
      <c r="D343" s="225" t="s">
        <v>136</v>
      </c>
      <c r="E343" s="247" t="s">
        <v>19</v>
      </c>
      <c r="F343" s="248" t="s">
        <v>139</v>
      </c>
      <c r="G343" s="246"/>
      <c r="H343" s="249">
        <v>16.050000000000001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5" t="s">
        <v>136</v>
      </c>
      <c r="AU343" s="255" t="s">
        <v>81</v>
      </c>
      <c r="AV343" s="15" t="s">
        <v>133</v>
      </c>
      <c r="AW343" s="15" t="s">
        <v>32</v>
      </c>
      <c r="AX343" s="15" t="s">
        <v>79</v>
      </c>
      <c r="AY343" s="255" t="s">
        <v>126</v>
      </c>
    </row>
    <row r="344" s="2" customFormat="1" ht="16.5" customHeight="1">
      <c r="A344" s="39"/>
      <c r="B344" s="40"/>
      <c r="C344" s="205" t="s">
        <v>415</v>
      </c>
      <c r="D344" s="205" t="s">
        <v>128</v>
      </c>
      <c r="E344" s="206" t="s">
        <v>416</v>
      </c>
      <c r="F344" s="207" t="s">
        <v>417</v>
      </c>
      <c r="G344" s="208" t="s">
        <v>418</v>
      </c>
      <c r="H344" s="209">
        <v>3</v>
      </c>
      <c r="I344" s="210"/>
      <c r="J344" s="211">
        <f>ROUND(I344*H344,2)</f>
        <v>0</v>
      </c>
      <c r="K344" s="207" t="s">
        <v>19</v>
      </c>
      <c r="L344" s="45"/>
      <c r="M344" s="212" t="s">
        <v>19</v>
      </c>
      <c r="N344" s="213" t="s">
        <v>42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</v>
      </c>
      <c r="T344" s="215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133</v>
      </c>
      <c r="AT344" s="216" t="s">
        <v>128</v>
      </c>
      <c r="AU344" s="216" t="s">
        <v>81</v>
      </c>
      <c r="AY344" s="18" t="s">
        <v>126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79</v>
      </c>
      <c r="BK344" s="217">
        <f>ROUND(I344*H344,2)</f>
        <v>0</v>
      </c>
      <c r="BL344" s="18" t="s">
        <v>133</v>
      </c>
      <c r="BM344" s="216" t="s">
        <v>419</v>
      </c>
    </row>
    <row r="345" s="13" customFormat="1">
      <c r="A345" s="13"/>
      <c r="B345" s="223"/>
      <c r="C345" s="224"/>
      <c r="D345" s="225" t="s">
        <v>136</v>
      </c>
      <c r="E345" s="226" t="s">
        <v>19</v>
      </c>
      <c r="F345" s="227" t="s">
        <v>420</v>
      </c>
      <c r="G345" s="224"/>
      <c r="H345" s="226" t="s">
        <v>19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3" t="s">
        <v>136</v>
      </c>
      <c r="AU345" s="233" t="s">
        <v>81</v>
      </c>
      <c r="AV345" s="13" t="s">
        <v>79</v>
      </c>
      <c r="AW345" s="13" t="s">
        <v>32</v>
      </c>
      <c r="AX345" s="13" t="s">
        <v>71</v>
      </c>
      <c r="AY345" s="233" t="s">
        <v>126</v>
      </c>
    </row>
    <row r="346" s="14" customFormat="1">
      <c r="A346" s="14"/>
      <c r="B346" s="234"/>
      <c r="C346" s="235"/>
      <c r="D346" s="225" t="s">
        <v>136</v>
      </c>
      <c r="E346" s="236" t="s">
        <v>19</v>
      </c>
      <c r="F346" s="237" t="s">
        <v>81</v>
      </c>
      <c r="G346" s="235"/>
      <c r="H346" s="238">
        <v>2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4" t="s">
        <v>136</v>
      </c>
      <c r="AU346" s="244" t="s">
        <v>81</v>
      </c>
      <c r="AV346" s="14" t="s">
        <v>81</v>
      </c>
      <c r="AW346" s="14" t="s">
        <v>32</v>
      </c>
      <c r="AX346" s="14" t="s">
        <v>71</v>
      </c>
      <c r="AY346" s="244" t="s">
        <v>126</v>
      </c>
    </row>
    <row r="347" s="13" customFormat="1">
      <c r="A347" s="13"/>
      <c r="B347" s="223"/>
      <c r="C347" s="224"/>
      <c r="D347" s="225" t="s">
        <v>136</v>
      </c>
      <c r="E347" s="226" t="s">
        <v>19</v>
      </c>
      <c r="F347" s="227" t="s">
        <v>421</v>
      </c>
      <c r="G347" s="224"/>
      <c r="H347" s="226" t="s">
        <v>19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3" t="s">
        <v>136</v>
      </c>
      <c r="AU347" s="233" t="s">
        <v>81</v>
      </c>
      <c r="AV347" s="13" t="s">
        <v>79</v>
      </c>
      <c r="AW347" s="13" t="s">
        <v>32</v>
      </c>
      <c r="AX347" s="13" t="s">
        <v>71</v>
      </c>
      <c r="AY347" s="233" t="s">
        <v>126</v>
      </c>
    </row>
    <row r="348" s="14" customFormat="1">
      <c r="A348" s="14"/>
      <c r="B348" s="234"/>
      <c r="C348" s="235"/>
      <c r="D348" s="225" t="s">
        <v>136</v>
      </c>
      <c r="E348" s="236" t="s">
        <v>19</v>
      </c>
      <c r="F348" s="237" t="s">
        <v>79</v>
      </c>
      <c r="G348" s="235"/>
      <c r="H348" s="238">
        <v>1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4" t="s">
        <v>136</v>
      </c>
      <c r="AU348" s="244" t="s">
        <v>81</v>
      </c>
      <c r="AV348" s="14" t="s">
        <v>81</v>
      </c>
      <c r="AW348" s="14" t="s">
        <v>32</v>
      </c>
      <c r="AX348" s="14" t="s">
        <v>71</v>
      </c>
      <c r="AY348" s="244" t="s">
        <v>126</v>
      </c>
    </row>
    <row r="349" s="15" customFormat="1">
      <c r="A349" s="15"/>
      <c r="B349" s="245"/>
      <c r="C349" s="246"/>
      <c r="D349" s="225" t="s">
        <v>136</v>
      </c>
      <c r="E349" s="247" t="s">
        <v>19</v>
      </c>
      <c r="F349" s="248" t="s">
        <v>139</v>
      </c>
      <c r="G349" s="246"/>
      <c r="H349" s="249">
        <v>3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5" t="s">
        <v>136</v>
      </c>
      <c r="AU349" s="255" t="s">
        <v>81</v>
      </c>
      <c r="AV349" s="15" t="s">
        <v>133</v>
      </c>
      <c r="AW349" s="15" t="s">
        <v>32</v>
      </c>
      <c r="AX349" s="15" t="s">
        <v>79</v>
      </c>
      <c r="AY349" s="255" t="s">
        <v>126</v>
      </c>
    </row>
    <row r="350" s="2" customFormat="1" ht="16.5" customHeight="1">
      <c r="A350" s="39"/>
      <c r="B350" s="40"/>
      <c r="C350" s="256" t="s">
        <v>291</v>
      </c>
      <c r="D350" s="256" t="s">
        <v>221</v>
      </c>
      <c r="E350" s="257" t="s">
        <v>422</v>
      </c>
      <c r="F350" s="258" t="s">
        <v>423</v>
      </c>
      <c r="G350" s="259" t="s">
        <v>418</v>
      </c>
      <c r="H350" s="260">
        <v>2</v>
      </c>
      <c r="I350" s="261"/>
      <c r="J350" s="262">
        <f>ROUND(I350*H350,2)</f>
        <v>0</v>
      </c>
      <c r="K350" s="258" t="s">
        <v>150</v>
      </c>
      <c r="L350" s="263"/>
      <c r="M350" s="264" t="s">
        <v>19</v>
      </c>
      <c r="N350" s="265" t="s">
        <v>42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155</v>
      </c>
      <c r="AT350" s="216" t="s">
        <v>221</v>
      </c>
      <c r="AU350" s="216" t="s">
        <v>81</v>
      </c>
      <c r="AY350" s="18" t="s">
        <v>126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79</v>
      </c>
      <c r="BK350" s="217">
        <f>ROUND(I350*H350,2)</f>
        <v>0</v>
      </c>
      <c r="BL350" s="18" t="s">
        <v>133</v>
      </c>
      <c r="BM350" s="216" t="s">
        <v>424</v>
      </c>
    </row>
    <row r="351" s="2" customFormat="1" ht="16.5" customHeight="1">
      <c r="A351" s="39"/>
      <c r="B351" s="40"/>
      <c r="C351" s="256" t="s">
        <v>425</v>
      </c>
      <c r="D351" s="256" t="s">
        <v>221</v>
      </c>
      <c r="E351" s="257" t="s">
        <v>426</v>
      </c>
      <c r="F351" s="258" t="s">
        <v>427</v>
      </c>
      <c r="G351" s="259" t="s">
        <v>418</v>
      </c>
      <c r="H351" s="260">
        <v>2</v>
      </c>
      <c r="I351" s="261"/>
      <c r="J351" s="262">
        <f>ROUND(I351*H351,2)</f>
        <v>0</v>
      </c>
      <c r="K351" s="258" t="s">
        <v>150</v>
      </c>
      <c r="L351" s="263"/>
      <c r="M351" s="264" t="s">
        <v>19</v>
      </c>
      <c r="N351" s="265" t="s">
        <v>42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155</v>
      </c>
      <c r="AT351" s="216" t="s">
        <v>221</v>
      </c>
      <c r="AU351" s="216" t="s">
        <v>81</v>
      </c>
      <c r="AY351" s="18" t="s">
        <v>126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79</v>
      </c>
      <c r="BK351" s="217">
        <f>ROUND(I351*H351,2)</f>
        <v>0</v>
      </c>
      <c r="BL351" s="18" t="s">
        <v>133</v>
      </c>
      <c r="BM351" s="216" t="s">
        <v>428</v>
      </c>
    </row>
    <row r="352" s="2" customFormat="1" ht="16.5" customHeight="1">
      <c r="A352" s="39"/>
      <c r="B352" s="40"/>
      <c r="C352" s="256" t="s">
        <v>297</v>
      </c>
      <c r="D352" s="256" t="s">
        <v>221</v>
      </c>
      <c r="E352" s="257" t="s">
        <v>429</v>
      </c>
      <c r="F352" s="258" t="s">
        <v>430</v>
      </c>
      <c r="G352" s="259" t="s">
        <v>418</v>
      </c>
      <c r="H352" s="260">
        <v>2</v>
      </c>
      <c r="I352" s="261"/>
      <c r="J352" s="262">
        <f>ROUND(I352*H352,2)</f>
        <v>0</v>
      </c>
      <c r="K352" s="258" t="s">
        <v>150</v>
      </c>
      <c r="L352" s="263"/>
      <c r="M352" s="264" t="s">
        <v>19</v>
      </c>
      <c r="N352" s="265" t="s">
        <v>42</v>
      </c>
      <c r="O352" s="85"/>
      <c r="P352" s="214">
        <f>O352*H352</f>
        <v>0</v>
      </c>
      <c r="Q352" s="214">
        <v>0</v>
      </c>
      <c r="R352" s="214">
        <f>Q352*H352</f>
        <v>0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155</v>
      </c>
      <c r="AT352" s="216" t="s">
        <v>221</v>
      </c>
      <c r="AU352" s="216" t="s">
        <v>81</v>
      </c>
      <c r="AY352" s="18" t="s">
        <v>126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79</v>
      </c>
      <c r="BK352" s="217">
        <f>ROUND(I352*H352,2)</f>
        <v>0</v>
      </c>
      <c r="BL352" s="18" t="s">
        <v>133</v>
      </c>
      <c r="BM352" s="216" t="s">
        <v>431</v>
      </c>
    </row>
    <row r="353" s="2" customFormat="1" ht="16.5" customHeight="1">
      <c r="A353" s="39"/>
      <c r="B353" s="40"/>
      <c r="C353" s="256" t="s">
        <v>432</v>
      </c>
      <c r="D353" s="256" t="s">
        <v>221</v>
      </c>
      <c r="E353" s="257" t="s">
        <v>433</v>
      </c>
      <c r="F353" s="258" t="s">
        <v>434</v>
      </c>
      <c r="G353" s="259" t="s">
        <v>418</v>
      </c>
      <c r="H353" s="260">
        <v>2</v>
      </c>
      <c r="I353" s="261"/>
      <c r="J353" s="262">
        <f>ROUND(I353*H353,2)</f>
        <v>0</v>
      </c>
      <c r="K353" s="258" t="s">
        <v>150</v>
      </c>
      <c r="L353" s="263"/>
      <c r="M353" s="264" t="s">
        <v>19</v>
      </c>
      <c r="N353" s="265" t="s">
        <v>42</v>
      </c>
      <c r="O353" s="85"/>
      <c r="P353" s="214">
        <f>O353*H353</f>
        <v>0</v>
      </c>
      <c r="Q353" s="214">
        <v>0</v>
      </c>
      <c r="R353" s="214">
        <f>Q353*H353</f>
        <v>0</v>
      </c>
      <c r="S353" s="214">
        <v>0</v>
      </c>
      <c r="T353" s="21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6" t="s">
        <v>155</v>
      </c>
      <c r="AT353" s="216" t="s">
        <v>221</v>
      </c>
      <c r="AU353" s="216" t="s">
        <v>81</v>
      </c>
      <c r="AY353" s="18" t="s">
        <v>126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18" t="s">
        <v>79</v>
      </c>
      <c r="BK353" s="217">
        <f>ROUND(I353*H353,2)</f>
        <v>0</v>
      </c>
      <c r="BL353" s="18" t="s">
        <v>133</v>
      </c>
      <c r="BM353" s="216" t="s">
        <v>435</v>
      </c>
    </row>
    <row r="354" s="2" customFormat="1" ht="16.5" customHeight="1">
      <c r="A354" s="39"/>
      <c r="B354" s="40"/>
      <c r="C354" s="256" t="s">
        <v>302</v>
      </c>
      <c r="D354" s="256" t="s">
        <v>221</v>
      </c>
      <c r="E354" s="257" t="s">
        <v>436</v>
      </c>
      <c r="F354" s="258" t="s">
        <v>437</v>
      </c>
      <c r="G354" s="259" t="s">
        <v>418</v>
      </c>
      <c r="H354" s="260">
        <v>2</v>
      </c>
      <c r="I354" s="261"/>
      <c r="J354" s="262">
        <f>ROUND(I354*H354,2)</f>
        <v>0</v>
      </c>
      <c r="K354" s="258" t="s">
        <v>150</v>
      </c>
      <c r="L354" s="263"/>
      <c r="M354" s="264" t="s">
        <v>19</v>
      </c>
      <c r="N354" s="265" t="s">
        <v>42</v>
      </c>
      <c r="O354" s="85"/>
      <c r="P354" s="214">
        <f>O354*H354</f>
        <v>0</v>
      </c>
      <c r="Q354" s="214">
        <v>0</v>
      </c>
      <c r="R354" s="214">
        <f>Q354*H354</f>
        <v>0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155</v>
      </c>
      <c r="AT354" s="216" t="s">
        <v>221</v>
      </c>
      <c r="AU354" s="216" t="s">
        <v>81</v>
      </c>
      <c r="AY354" s="18" t="s">
        <v>126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79</v>
      </c>
      <c r="BK354" s="217">
        <f>ROUND(I354*H354,2)</f>
        <v>0</v>
      </c>
      <c r="BL354" s="18" t="s">
        <v>133</v>
      </c>
      <c r="BM354" s="216" t="s">
        <v>438</v>
      </c>
    </row>
    <row r="355" s="2" customFormat="1" ht="16.5" customHeight="1">
      <c r="A355" s="39"/>
      <c r="B355" s="40"/>
      <c r="C355" s="256" t="s">
        <v>439</v>
      </c>
      <c r="D355" s="256" t="s">
        <v>221</v>
      </c>
      <c r="E355" s="257" t="s">
        <v>440</v>
      </c>
      <c r="F355" s="258" t="s">
        <v>441</v>
      </c>
      <c r="G355" s="259" t="s">
        <v>418</v>
      </c>
      <c r="H355" s="260">
        <v>2</v>
      </c>
      <c r="I355" s="261"/>
      <c r="J355" s="262">
        <f>ROUND(I355*H355,2)</f>
        <v>0</v>
      </c>
      <c r="K355" s="258" t="s">
        <v>150</v>
      </c>
      <c r="L355" s="263"/>
      <c r="M355" s="264" t="s">
        <v>19</v>
      </c>
      <c r="N355" s="265" t="s">
        <v>42</v>
      </c>
      <c r="O355" s="85"/>
      <c r="P355" s="214">
        <f>O355*H355</f>
        <v>0</v>
      </c>
      <c r="Q355" s="214">
        <v>0</v>
      </c>
      <c r="R355" s="214">
        <f>Q355*H355</f>
        <v>0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155</v>
      </c>
      <c r="AT355" s="216" t="s">
        <v>221</v>
      </c>
      <c r="AU355" s="216" t="s">
        <v>81</v>
      </c>
      <c r="AY355" s="18" t="s">
        <v>126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79</v>
      </c>
      <c r="BK355" s="217">
        <f>ROUND(I355*H355,2)</f>
        <v>0</v>
      </c>
      <c r="BL355" s="18" t="s">
        <v>133</v>
      </c>
      <c r="BM355" s="216" t="s">
        <v>442</v>
      </c>
    </row>
    <row r="356" s="2" customFormat="1" ht="16.5" customHeight="1">
      <c r="A356" s="39"/>
      <c r="B356" s="40"/>
      <c r="C356" s="205" t="s">
        <v>309</v>
      </c>
      <c r="D356" s="205" t="s">
        <v>128</v>
      </c>
      <c r="E356" s="206" t="s">
        <v>443</v>
      </c>
      <c r="F356" s="207" t="s">
        <v>444</v>
      </c>
      <c r="G356" s="208" t="s">
        <v>418</v>
      </c>
      <c r="H356" s="209">
        <v>2</v>
      </c>
      <c r="I356" s="210"/>
      <c r="J356" s="211">
        <f>ROUND(I356*H356,2)</f>
        <v>0</v>
      </c>
      <c r="K356" s="207" t="s">
        <v>19</v>
      </c>
      <c r="L356" s="45"/>
      <c r="M356" s="212" t="s">
        <v>19</v>
      </c>
      <c r="N356" s="213" t="s">
        <v>42</v>
      </c>
      <c r="O356" s="85"/>
      <c r="P356" s="214">
        <f>O356*H356</f>
        <v>0</v>
      </c>
      <c r="Q356" s="214">
        <v>0</v>
      </c>
      <c r="R356" s="214">
        <f>Q356*H356</f>
        <v>0</v>
      </c>
      <c r="S356" s="214">
        <v>0</v>
      </c>
      <c r="T356" s="215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6" t="s">
        <v>133</v>
      </c>
      <c r="AT356" s="216" t="s">
        <v>128</v>
      </c>
      <c r="AU356" s="216" t="s">
        <v>81</v>
      </c>
      <c r="AY356" s="18" t="s">
        <v>126</v>
      </c>
      <c r="BE356" s="217">
        <f>IF(N356="základní",J356,0)</f>
        <v>0</v>
      </c>
      <c r="BF356" s="217">
        <f>IF(N356="snížená",J356,0)</f>
        <v>0</v>
      </c>
      <c r="BG356" s="217">
        <f>IF(N356="zákl. přenesená",J356,0)</f>
        <v>0</v>
      </c>
      <c r="BH356" s="217">
        <f>IF(N356="sníž. přenesená",J356,0)</f>
        <v>0</v>
      </c>
      <c r="BI356" s="217">
        <f>IF(N356="nulová",J356,0)</f>
        <v>0</v>
      </c>
      <c r="BJ356" s="18" t="s">
        <v>79</v>
      </c>
      <c r="BK356" s="217">
        <f>ROUND(I356*H356,2)</f>
        <v>0</v>
      </c>
      <c r="BL356" s="18" t="s">
        <v>133</v>
      </c>
      <c r="BM356" s="216" t="s">
        <v>445</v>
      </c>
    </row>
    <row r="357" s="13" customFormat="1">
      <c r="A357" s="13"/>
      <c r="B357" s="223"/>
      <c r="C357" s="224"/>
      <c r="D357" s="225" t="s">
        <v>136</v>
      </c>
      <c r="E357" s="226" t="s">
        <v>19</v>
      </c>
      <c r="F357" s="227" t="s">
        <v>446</v>
      </c>
      <c r="G357" s="224"/>
      <c r="H357" s="226" t="s">
        <v>19</v>
      </c>
      <c r="I357" s="228"/>
      <c r="J357" s="224"/>
      <c r="K357" s="224"/>
      <c r="L357" s="229"/>
      <c r="M357" s="230"/>
      <c r="N357" s="231"/>
      <c r="O357" s="231"/>
      <c r="P357" s="231"/>
      <c r="Q357" s="231"/>
      <c r="R357" s="231"/>
      <c r="S357" s="231"/>
      <c r="T357" s="23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3" t="s">
        <v>136</v>
      </c>
      <c r="AU357" s="233" t="s">
        <v>81</v>
      </c>
      <c r="AV357" s="13" t="s">
        <v>79</v>
      </c>
      <c r="AW357" s="13" t="s">
        <v>32</v>
      </c>
      <c r="AX357" s="13" t="s">
        <v>71</v>
      </c>
      <c r="AY357" s="233" t="s">
        <v>126</v>
      </c>
    </row>
    <row r="358" s="14" customFormat="1">
      <c r="A358" s="14"/>
      <c r="B358" s="234"/>
      <c r="C358" s="235"/>
      <c r="D358" s="225" t="s">
        <v>136</v>
      </c>
      <c r="E358" s="236" t="s">
        <v>19</v>
      </c>
      <c r="F358" s="237" t="s">
        <v>79</v>
      </c>
      <c r="G358" s="235"/>
      <c r="H358" s="238">
        <v>1</v>
      </c>
      <c r="I358" s="239"/>
      <c r="J358" s="235"/>
      <c r="K358" s="235"/>
      <c r="L358" s="240"/>
      <c r="M358" s="241"/>
      <c r="N358" s="242"/>
      <c r="O358" s="242"/>
      <c r="P358" s="242"/>
      <c r="Q358" s="242"/>
      <c r="R358" s="242"/>
      <c r="S358" s="242"/>
      <c r="T358" s="24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4" t="s">
        <v>136</v>
      </c>
      <c r="AU358" s="244" t="s">
        <v>81</v>
      </c>
      <c r="AV358" s="14" t="s">
        <v>81</v>
      </c>
      <c r="AW358" s="14" t="s">
        <v>32</v>
      </c>
      <c r="AX358" s="14" t="s">
        <v>71</v>
      </c>
      <c r="AY358" s="244" t="s">
        <v>126</v>
      </c>
    </row>
    <row r="359" s="13" customFormat="1">
      <c r="A359" s="13"/>
      <c r="B359" s="223"/>
      <c r="C359" s="224"/>
      <c r="D359" s="225" t="s">
        <v>136</v>
      </c>
      <c r="E359" s="226" t="s">
        <v>19</v>
      </c>
      <c r="F359" s="227" t="s">
        <v>447</v>
      </c>
      <c r="G359" s="224"/>
      <c r="H359" s="226" t="s">
        <v>19</v>
      </c>
      <c r="I359" s="228"/>
      <c r="J359" s="224"/>
      <c r="K359" s="224"/>
      <c r="L359" s="229"/>
      <c r="M359" s="230"/>
      <c r="N359" s="231"/>
      <c r="O359" s="231"/>
      <c r="P359" s="231"/>
      <c r="Q359" s="231"/>
      <c r="R359" s="231"/>
      <c r="S359" s="231"/>
      <c r="T359" s="23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3" t="s">
        <v>136</v>
      </c>
      <c r="AU359" s="233" t="s">
        <v>81</v>
      </c>
      <c r="AV359" s="13" t="s">
        <v>79</v>
      </c>
      <c r="AW359" s="13" t="s">
        <v>32</v>
      </c>
      <c r="AX359" s="13" t="s">
        <v>71</v>
      </c>
      <c r="AY359" s="233" t="s">
        <v>126</v>
      </c>
    </row>
    <row r="360" s="14" customFormat="1">
      <c r="A360" s="14"/>
      <c r="B360" s="234"/>
      <c r="C360" s="235"/>
      <c r="D360" s="225" t="s">
        <v>136</v>
      </c>
      <c r="E360" s="236" t="s">
        <v>19</v>
      </c>
      <c r="F360" s="237" t="s">
        <v>79</v>
      </c>
      <c r="G360" s="235"/>
      <c r="H360" s="238">
        <v>1</v>
      </c>
      <c r="I360" s="239"/>
      <c r="J360" s="235"/>
      <c r="K360" s="235"/>
      <c r="L360" s="240"/>
      <c r="M360" s="241"/>
      <c r="N360" s="242"/>
      <c r="O360" s="242"/>
      <c r="P360" s="242"/>
      <c r="Q360" s="242"/>
      <c r="R360" s="242"/>
      <c r="S360" s="242"/>
      <c r="T360" s="24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4" t="s">
        <v>136</v>
      </c>
      <c r="AU360" s="244" t="s">
        <v>81</v>
      </c>
      <c r="AV360" s="14" t="s">
        <v>81</v>
      </c>
      <c r="AW360" s="14" t="s">
        <v>32</v>
      </c>
      <c r="AX360" s="14" t="s">
        <v>71</v>
      </c>
      <c r="AY360" s="244" t="s">
        <v>126</v>
      </c>
    </row>
    <row r="361" s="15" customFormat="1">
      <c r="A361" s="15"/>
      <c r="B361" s="245"/>
      <c r="C361" s="246"/>
      <c r="D361" s="225" t="s">
        <v>136</v>
      </c>
      <c r="E361" s="247" t="s">
        <v>19</v>
      </c>
      <c r="F361" s="248" t="s">
        <v>139</v>
      </c>
      <c r="G361" s="246"/>
      <c r="H361" s="249">
        <v>2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5" t="s">
        <v>136</v>
      </c>
      <c r="AU361" s="255" t="s">
        <v>81</v>
      </c>
      <c r="AV361" s="15" t="s">
        <v>133</v>
      </c>
      <c r="AW361" s="15" t="s">
        <v>32</v>
      </c>
      <c r="AX361" s="15" t="s">
        <v>79</v>
      </c>
      <c r="AY361" s="255" t="s">
        <v>126</v>
      </c>
    </row>
    <row r="362" s="2" customFormat="1" ht="16.5" customHeight="1">
      <c r="A362" s="39"/>
      <c r="B362" s="40"/>
      <c r="C362" s="205" t="s">
        <v>448</v>
      </c>
      <c r="D362" s="205" t="s">
        <v>128</v>
      </c>
      <c r="E362" s="206" t="s">
        <v>449</v>
      </c>
      <c r="F362" s="207" t="s">
        <v>450</v>
      </c>
      <c r="G362" s="208" t="s">
        <v>162</v>
      </c>
      <c r="H362" s="209">
        <v>16.050000000000001</v>
      </c>
      <c r="I362" s="210"/>
      <c r="J362" s="211">
        <f>ROUND(I362*H362,2)</f>
        <v>0</v>
      </c>
      <c r="K362" s="207" t="s">
        <v>19</v>
      </c>
      <c r="L362" s="45"/>
      <c r="M362" s="212" t="s">
        <v>19</v>
      </c>
      <c r="N362" s="213" t="s">
        <v>42</v>
      </c>
      <c r="O362" s="85"/>
      <c r="P362" s="214">
        <f>O362*H362</f>
        <v>0</v>
      </c>
      <c r="Q362" s="214">
        <v>0</v>
      </c>
      <c r="R362" s="214">
        <f>Q362*H362</f>
        <v>0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133</v>
      </c>
      <c r="AT362" s="216" t="s">
        <v>128</v>
      </c>
      <c r="AU362" s="216" t="s">
        <v>81</v>
      </c>
      <c r="AY362" s="18" t="s">
        <v>126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79</v>
      </c>
      <c r="BK362" s="217">
        <f>ROUND(I362*H362,2)</f>
        <v>0</v>
      </c>
      <c r="BL362" s="18" t="s">
        <v>133</v>
      </c>
      <c r="BM362" s="216" t="s">
        <v>451</v>
      </c>
    </row>
    <row r="363" s="14" customFormat="1">
      <c r="A363" s="14"/>
      <c r="B363" s="234"/>
      <c r="C363" s="235"/>
      <c r="D363" s="225" t="s">
        <v>136</v>
      </c>
      <c r="E363" s="236" t="s">
        <v>19</v>
      </c>
      <c r="F363" s="237" t="s">
        <v>414</v>
      </c>
      <c r="G363" s="235"/>
      <c r="H363" s="238">
        <v>16.050000000000001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4" t="s">
        <v>136</v>
      </c>
      <c r="AU363" s="244" t="s">
        <v>81</v>
      </c>
      <c r="AV363" s="14" t="s">
        <v>81</v>
      </c>
      <c r="AW363" s="14" t="s">
        <v>32</v>
      </c>
      <c r="AX363" s="14" t="s">
        <v>71</v>
      </c>
      <c r="AY363" s="244" t="s">
        <v>126</v>
      </c>
    </row>
    <row r="364" s="15" customFormat="1">
      <c r="A364" s="15"/>
      <c r="B364" s="245"/>
      <c r="C364" s="246"/>
      <c r="D364" s="225" t="s">
        <v>136</v>
      </c>
      <c r="E364" s="247" t="s">
        <v>19</v>
      </c>
      <c r="F364" s="248" t="s">
        <v>139</v>
      </c>
      <c r="G364" s="246"/>
      <c r="H364" s="249">
        <v>16.050000000000001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5" t="s">
        <v>136</v>
      </c>
      <c r="AU364" s="255" t="s">
        <v>81</v>
      </c>
      <c r="AV364" s="15" t="s">
        <v>133</v>
      </c>
      <c r="AW364" s="15" t="s">
        <v>32</v>
      </c>
      <c r="AX364" s="15" t="s">
        <v>79</v>
      </c>
      <c r="AY364" s="255" t="s">
        <v>126</v>
      </c>
    </row>
    <row r="365" s="2" customFormat="1" ht="16.5" customHeight="1">
      <c r="A365" s="39"/>
      <c r="B365" s="40"/>
      <c r="C365" s="205" t="s">
        <v>317</v>
      </c>
      <c r="D365" s="205" t="s">
        <v>128</v>
      </c>
      <c r="E365" s="206" t="s">
        <v>452</v>
      </c>
      <c r="F365" s="207" t="s">
        <v>453</v>
      </c>
      <c r="G365" s="208" t="s">
        <v>418</v>
      </c>
      <c r="H365" s="209">
        <v>2</v>
      </c>
      <c r="I365" s="210"/>
      <c r="J365" s="211">
        <f>ROUND(I365*H365,2)</f>
        <v>0</v>
      </c>
      <c r="K365" s="207" t="s">
        <v>19</v>
      </c>
      <c r="L365" s="45"/>
      <c r="M365" s="212" t="s">
        <v>19</v>
      </c>
      <c r="N365" s="213" t="s">
        <v>42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133</v>
      </c>
      <c r="AT365" s="216" t="s">
        <v>128</v>
      </c>
      <c r="AU365" s="216" t="s">
        <v>81</v>
      </c>
      <c r="AY365" s="18" t="s">
        <v>126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79</v>
      </c>
      <c r="BK365" s="217">
        <f>ROUND(I365*H365,2)</f>
        <v>0</v>
      </c>
      <c r="BL365" s="18" t="s">
        <v>133</v>
      </c>
      <c r="BM365" s="216" t="s">
        <v>454</v>
      </c>
    </row>
    <row r="366" s="13" customFormat="1">
      <c r="A366" s="13"/>
      <c r="B366" s="223"/>
      <c r="C366" s="224"/>
      <c r="D366" s="225" t="s">
        <v>136</v>
      </c>
      <c r="E366" s="226" t="s">
        <v>19</v>
      </c>
      <c r="F366" s="227" t="s">
        <v>455</v>
      </c>
      <c r="G366" s="224"/>
      <c r="H366" s="226" t="s">
        <v>19</v>
      </c>
      <c r="I366" s="228"/>
      <c r="J366" s="224"/>
      <c r="K366" s="224"/>
      <c r="L366" s="229"/>
      <c r="M366" s="230"/>
      <c r="N366" s="231"/>
      <c r="O366" s="231"/>
      <c r="P366" s="231"/>
      <c r="Q366" s="231"/>
      <c r="R366" s="231"/>
      <c r="S366" s="231"/>
      <c r="T366" s="23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3" t="s">
        <v>136</v>
      </c>
      <c r="AU366" s="233" t="s">
        <v>81</v>
      </c>
      <c r="AV366" s="13" t="s">
        <v>79</v>
      </c>
      <c r="AW366" s="13" t="s">
        <v>32</v>
      </c>
      <c r="AX366" s="13" t="s">
        <v>71</v>
      </c>
      <c r="AY366" s="233" t="s">
        <v>126</v>
      </c>
    </row>
    <row r="367" s="14" customFormat="1">
      <c r="A367" s="14"/>
      <c r="B367" s="234"/>
      <c r="C367" s="235"/>
      <c r="D367" s="225" t="s">
        <v>136</v>
      </c>
      <c r="E367" s="236" t="s">
        <v>19</v>
      </c>
      <c r="F367" s="237" t="s">
        <v>79</v>
      </c>
      <c r="G367" s="235"/>
      <c r="H367" s="238">
        <v>1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4" t="s">
        <v>136</v>
      </c>
      <c r="AU367" s="244" t="s">
        <v>81</v>
      </c>
      <c r="AV367" s="14" t="s">
        <v>81</v>
      </c>
      <c r="AW367" s="14" t="s">
        <v>32</v>
      </c>
      <c r="AX367" s="14" t="s">
        <v>71</v>
      </c>
      <c r="AY367" s="244" t="s">
        <v>126</v>
      </c>
    </row>
    <row r="368" s="13" customFormat="1">
      <c r="A368" s="13"/>
      <c r="B368" s="223"/>
      <c r="C368" s="224"/>
      <c r="D368" s="225" t="s">
        <v>136</v>
      </c>
      <c r="E368" s="226" t="s">
        <v>19</v>
      </c>
      <c r="F368" s="227" t="s">
        <v>421</v>
      </c>
      <c r="G368" s="224"/>
      <c r="H368" s="226" t="s">
        <v>19</v>
      </c>
      <c r="I368" s="228"/>
      <c r="J368" s="224"/>
      <c r="K368" s="224"/>
      <c r="L368" s="229"/>
      <c r="M368" s="230"/>
      <c r="N368" s="231"/>
      <c r="O368" s="231"/>
      <c r="P368" s="231"/>
      <c r="Q368" s="231"/>
      <c r="R368" s="231"/>
      <c r="S368" s="231"/>
      <c r="T368" s="23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3" t="s">
        <v>136</v>
      </c>
      <c r="AU368" s="233" t="s">
        <v>81</v>
      </c>
      <c r="AV368" s="13" t="s">
        <v>79</v>
      </c>
      <c r="AW368" s="13" t="s">
        <v>32</v>
      </c>
      <c r="AX368" s="13" t="s">
        <v>71</v>
      </c>
      <c r="AY368" s="233" t="s">
        <v>126</v>
      </c>
    </row>
    <row r="369" s="14" customFormat="1">
      <c r="A369" s="14"/>
      <c r="B369" s="234"/>
      <c r="C369" s="235"/>
      <c r="D369" s="225" t="s">
        <v>136</v>
      </c>
      <c r="E369" s="236" t="s">
        <v>19</v>
      </c>
      <c r="F369" s="237" t="s">
        <v>79</v>
      </c>
      <c r="G369" s="235"/>
      <c r="H369" s="238">
        <v>1</v>
      </c>
      <c r="I369" s="239"/>
      <c r="J369" s="235"/>
      <c r="K369" s="235"/>
      <c r="L369" s="240"/>
      <c r="M369" s="241"/>
      <c r="N369" s="242"/>
      <c r="O369" s="242"/>
      <c r="P369" s="242"/>
      <c r="Q369" s="242"/>
      <c r="R369" s="242"/>
      <c r="S369" s="242"/>
      <c r="T369" s="24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4" t="s">
        <v>136</v>
      </c>
      <c r="AU369" s="244" t="s">
        <v>81</v>
      </c>
      <c r="AV369" s="14" t="s">
        <v>81</v>
      </c>
      <c r="AW369" s="14" t="s">
        <v>32</v>
      </c>
      <c r="AX369" s="14" t="s">
        <v>71</v>
      </c>
      <c r="AY369" s="244" t="s">
        <v>126</v>
      </c>
    </row>
    <row r="370" s="15" customFormat="1">
      <c r="A370" s="15"/>
      <c r="B370" s="245"/>
      <c r="C370" s="246"/>
      <c r="D370" s="225" t="s">
        <v>136</v>
      </c>
      <c r="E370" s="247" t="s">
        <v>19</v>
      </c>
      <c r="F370" s="248" t="s">
        <v>139</v>
      </c>
      <c r="G370" s="246"/>
      <c r="H370" s="249">
        <v>2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5" t="s">
        <v>136</v>
      </c>
      <c r="AU370" s="255" t="s">
        <v>81</v>
      </c>
      <c r="AV370" s="15" t="s">
        <v>133</v>
      </c>
      <c r="AW370" s="15" t="s">
        <v>32</v>
      </c>
      <c r="AX370" s="15" t="s">
        <v>79</v>
      </c>
      <c r="AY370" s="255" t="s">
        <v>126</v>
      </c>
    </row>
    <row r="371" s="12" customFormat="1" ht="22.8" customHeight="1">
      <c r="A371" s="12"/>
      <c r="B371" s="189"/>
      <c r="C371" s="190"/>
      <c r="D371" s="191" t="s">
        <v>70</v>
      </c>
      <c r="E371" s="203" t="s">
        <v>195</v>
      </c>
      <c r="F371" s="203" t="s">
        <v>456</v>
      </c>
      <c r="G371" s="190"/>
      <c r="H371" s="190"/>
      <c r="I371" s="193"/>
      <c r="J371" s="204">
        <f>BK371</f>
        <v>0</v>
      </c>
      <c r="K371" s="190"/>
      <c r="L371" s="195"/>
      <c r="M371" s="196"/>
      <c r="N371" s="197"/>
      <c r="O371" s="197"/>
      <c r="P371" s="198">
        <f>SUM(P372:P425)</f>
        <v>0</v>
      </c>
      <c r="Q371" s="197"/>
      <c r="R371" s="198">
        <f>SUM(R372:R425)</f>
        <v>0</v>
      </c>
      <c r="S371" s="197"/>
      <c r="T371" s="199">
        <f>SUM(T372:T425)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0" t="s">
        <v>79</v>
      </c>
      <c r="AT371" s="201" t="s">
        <v>70</v>
      </c>
      <c r="AU371" s="201" t="s">
        <v>79</v>
      </c>
      <c r="AY371" s="200" t="s">
        <v>126</v>
      </c>
      <c r="BK371" s="202">
        <f>SUM(BK372:BK425)</f>
        <v>0</v>
      </c>
    </row>
    <row r="372" s="2" customFormat="1" ht="16.5" customHeight="1">
      <c r="A372" s="39"/>
      <c r="B372" s="40"/>
      <c r="C372" s="205" t="s">
        <v>457</v>
      </c>
      <c r="D372" s="205" t="s">
        <v>128</v>
      </c>
      <c r="E372" s="206" t="s">
        <v>458</v>
      </c>
      <c r="F372" s="207" t="s">
        <v>459</v>
      </c>
      <c r="G372" s="208" t="s">
        <v>162</v>
      </c>
      <c r="H372" s="209">
        <v>15</v>
      </c>
      <c r="I372" s="210"/>
      <c r="J372" s="211">
        <f>ROUND(I372*H372,2)</f>
        <v>0</v>
      </c>
      <c r="K372" s="207" t="s">
        <v>132</v>
      </c>
      <c r="L372" s="45"/>
      <c r="M372" s="212" t="s">
        <v>19</v>
      </c>
      <c r="N372" s="213" t="s">
        <v>42</v>
      </c>
      <c r="O372" s="85"/>
      <c r="P372" s="214">
        <f>O372*H372</f>
        <v>0</v>
      </c>
      <c r="Q372" s="214">
        <v>0</v>
      </c>
      <c r="R372" s="214">
        <f>Q372*H372</f>
        <v>0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133</v>
      </c>
      <c r="AT372" s="216" t="s">
        <v>128</v>
      </c>
      <c r="AU372" s="216" t="s">
        <v>81</v>
      </c>
      <c r="AY372" s="18" t="s">
        <v>126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79</v>
      </c>
      <c r="BK372" s="217">
        <f>ROUND(I372*H372,2)</f>
        <v>0</v>
      </c>
      <c r="BL372" s="18" t="s">
        <v>133</v>
      </c>
      <c r="BM372" s="216" t="s">
        <v>460</v>
      </c>
    </row>
    <row r="373" s="2" customFormat="1">
      <c r="A373" s="39"/>
      <c r="B373" s="40"/>
      <c r="C373" s="41"/>
      <c r="D373" s="218" t="s">
        <v>134</v>
      </c>
      <c r="E373" s="41"/>
      <c r="F373" s="219" t="s">
        <v>461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134</v>
      </c>
      <c r="AU373" s="18" t="s">
        <v>81</v>
      </c>
    </row>
    <row r="374" s="14" customFormat="1">
      <c r="A374" s="14"/>
      <c r="B374" s="234"/>
      <c r="C374" s="235"/>
      <c r="D374" s="225" t="s">
        <v>136</v>
      </c>
      <c r="E374" s="236" t="s">
        <v>19</v>
      </c>
      <c r="F374" s="237" t="s">
        <v>462</v>
      </c>
      <c r="G374" s="235"/>
      <c r="H374" s="238">
        <v>15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4" t="s">
        <v>136</v>
      </c>
      <c r="AU374" s="244" t="s">
        <v>81</v>
      </c>
      <c r="AV374" s="14" t="s">
        <v>81</v>
      </c>
      <c r="AW374" s="14" t="s">
        <v>32</v>
      </c>
      <c r="AX374" s="14" t="s">
        <v>71</v>
      </c>
      <c r="AY374" s="244" t="s">
        <v>126</v>
      </c>
    </row>
    <row r="375" s="15" customFormat="1">
      <c r="A375" s="15"/>
      <c r="B375" s="245"/>
      <c r="C375" s="246"/>
      <c r="D375" s="225" t="s">
        <v>136</v>
      </c>
      <c r="E375" s="247" t="s">
        <v>19</v>
      </c>
      <c r="F375" s="248" t="s">
        <v>139</v>
      </c>
      <c r="G375" s="246"/>
      <c r="H375" s="249">
        <v>15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5" t="s">
        <v>136</v>
      </c>
      <c r="AU375" s="255" t="s">
        <v>81</v>
      </c>
      <c r="AV375" s="15" t="s">
        <v>133</v>
      </c>
      <c r="AW375" s="15" t="s">
        <v>32</v>
      </c>
      <c r="AX375" s="15" t="s">
        <v>79</v>
      </c>
      <c r="AY375" s="255" t="s">
        <v>126</v>
      </c>
    </row>
    <row r="376" s="2" customFormat="1" ht="24.15" customHeight="1">
      <c r="A376" s="39"/>
      <c r="B376" s="40"/>
      <c r="C376" s="205" t="s">
        <v>328</v>
      </c>
      <c r="D376" s="205" t="s">
        <v>128</v>
      </c>
      <c r="E376" s="206" t="s">
        <v>463</v>
      </c>
      <c r="F376" s="207" t="s">
        <v>464</v>
      </c>
      <c r="G376" s="208" t="s">
        <v>162</v>
      </c>
      <c r="H376" s="209">
        <v>183.80000000000001</v>
      </c>
      <c r="I376" s="210"/>
      <c r="J376" s="211">
        <f>ROUND(I376*H376,2)</f>
        <v>0</v>
      </c>
      <c r="K376" s="207" t="s">
        <v>150</v>
      </c>
      <c r="L376" s="45"/>
      <c r="M376" s="212" t="s">
        <v>19</v>
      </c>
      <c r="N376" s="213" t="s">
        <v>42</v>
      </c>
      <c r="O376" s="85"/>
      <c r="P376" s="214">
        <f>O376*H376</f>
        <v>0</v>
      </c>
      <c r="Q376" s="214">
        <v>0</v>
      </c>
      <c r="R376" s="214">
        <f>Q376*H376</f>
        <v>0</v>
      </c>
      <c r="S376" s="214">
        <v>0</v>
      </c>
      <c r="T376" s="215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16" t="s">
        <v>133</v>
      </c>
      <c r="AT376" s="216" t="s">
        <v>128</v>
      </c>
      <c r="AU376" s="216" t="s">
        <v>81</v>
      </c>
      <c r="AY376" s="18" t="s">
        <v>126</v>
      </c>
      <c r="BE376" s="217">
        <f>IF(N376="základní",J376,0)</f>
        <v>0</v>
      </c>
      <c r="BF376" s="217">
        <f>IF(N376="snížená",J376,0)</f>
        <v>0</v>
      </c>
      <c r="BG376" s="217">
        <f>IF(N376="zákl. přenesená",J376,0)</f>
        <v>0</v>
      </c>
      <c r="BH376" s="217">
        <f>IF(N376="sníž. přenesená",J376,0)</f>
        <v>0</v>
      </c>
      <c r="BI376" s="217">
        <f>IF(N376="nulová",J376,0)</f>
        <v>0</v>
      </c>
      <c r="BJ376" s="18" t="s">
        <v>79</v>
      </c>
      <c r="BK376" s="217">
        <f>ROUND(I376*H376,2)</f>
        <v>0</v>
      </c>
      <c r="BL376" s="18" t="s">
        <v>133</v>
      </c>
      <c r="BM376" s="216" t="s">
        <v>465</v>
      </c>
    </row>
    <row r="377" s="2" customFormat="1">
      <c r="A377" s="39"/>
      <c r="B377" s="40"/>
      <c r="C377" s="41"/>
      <c r="D377" s="218" t="s">
        <v>134</v>
      </c>
      <c r="E377" s="41"/>
      <c r="F377" s="219" t="s">
        <v>466</v>
      </c>
      <c r="G377" s="41"/>
      <c r="H377" s="41"/>
      <c r="I377" s="220"/>
      <c r="J377" s="41"/>
      <c r="K377" s="41"/>
      <c r="L377" s="45"/>
      <c r="M377" s="221"/>
      <c r="N377" s="222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134</v>
      </c>
      <c r="AU377" s="18" t="s">
        <v>81</v>
      </c>
    </row>
    <row r="378" s="13" customFormat="1">
      <c r="A378" s="13"/>
      <c r="B378" s="223"/>
      <c r="C378" s="224"/>
      <c r="D378" s="225" t="s">
        <v>136</v>
      </c>
      <c r="E378" s="226" t="s">
        <v>19</v>
      </c>
      <c r="F378" s="227" t="s">
        <v>467</v>
      </c>
      <c r="G378" s="224"/>
      <c r="H378" s="226" t="s">
        <v>19</v>
      </c>
      <c r="I378" s="228"/>
      <c r="J378" s="224"/>
      <c r="K378" s="224"/>
      <c r="L378" s="229"/>
      <c r="M378" s="230"/>
      <c r="N378" s="231"/>
      <c r="O378" s="231"/>
      <c r="P378" s="231"/>
      <c r="Q378" s="231"/>
      <c r="R378" s="231"/>
      <c r="S378" s="231"/>
      <c r="T378" s="23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3" t="s">
        <v>136</v>
      </c>
      <c r="AU378" s="233" t="s">
        <v>81</v>
      </c>
      <c r="AV378" s="13" t="s">
        <v>79</v>
      </c>
      <c r="AW378" s="13" t="s">
        <v>32</v>
      </c>
      <c r="AX378" s="13" t="s">
        <v>71</v>
      </c>
      <c r="AY378" s="233" t="s">
        <v>126</v>
      </c>
    </row>
    <row r="379" s="14" customFormat="1">
      <c r="A379" s="14"/>
      <c r="B379" s="234"/>
      <c r="C379" s="235"/>
      <c r="D379" s="225" t="s">
        <v>136</v>
      </c>
      <c r="E379" s="236" t="s">
        <v>19</v>
      </c>
      <c r="F379" s="237" t="s">
        <v>468</v>
      </c>
      <c r="G379" s="235"/>
      <c r="H379" s="238">
        <v>81.900000000000006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4" t="s">
        <v>136</v>
      </c>
      <c r="AU379" s="244" t="s">
        <v>81</v>
      </c>
      <c r="AV379" s="14" t="s">
        <v>81</v>
      </c>
      <c r="AW379" s="14" t="s">
        <v>32</v>
      </c>
      <c r="AX379" s="14" t="s">
        <v>71</v>
      </c>
      <c r="AY379" s="244" t="s">
        <v>126</v>
      </c>
    </row>
    <row r="380" s="13" customFormat="1">
      <c r="A380" s="13"/>
      <c r="B380" s="223"/>
      <c r="C380" s="224"/>
      <c r="D380" s="225" t="s">
        <v>136</v>
      </c>
      <c r="E380" s="226" t="s">
        <v>19</v>
      </c>
      <c r="F380" s="227" t="s">
        <v>469</v>
      </c>
      <c r="G380" s="224"/>
      <c r="H380" s="226" t="s">
        <v>19</v>
      </c>
      <c r="I380" s="228"/>
      <c r="J380" s="224"/>
      <c r="K380" s="224"/>
      <c r="L380" s="229"/>
      <c r="M380" s="230"/>
      <c r="N380" s="231"/>
      <c r="O380" s="231"/>
      <c r="P380" s="231"/>
      <c r="Q380" s="231"/>
      <c r="R380" s="231"/>
      <c r="S380" s="231"/>
      <c r="T380" s="23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3" t="s">
        <v>136</v>
      </c>
      <c r="AU380" s="233" t="s">
        <v>81</v>
      </c>
      <c r="AV380" s="13" t="s">
        <v>79</v>
      </c>
      <c r="AW380" s="13" t="s">
        <v>32</v>
      </c>
      <c r="AX380" s="13" t="s">
        <v>71</v>
      </c>
      <c r="AY380" s="233" t="s">
        <v>126</v>
      </c>
    </row>
    <row r="381" s="14" customFormat="1">
      <c r="A381" s="14"/>
      <c r="B381" s="234"/>
      <c r="C381" s="235"/>
      <c r="D381" s="225" t="s">
        <v>136</v>
      </c>
      <c r="E381" s="236" t="s">
        <v>19</v>
      </c>
      <c r="F381" s="237" t="s">
        <v>241</v>
      </c>
      <c r="G381" s="235"/>
      <c r="H381" s="238">
        <v>17</v>
      </c>
      <c r="I381" s="239"/>
      <c r="J381" s="235"/>
      <c r="K381" s="235"/>
      <c r="L381" s="240"/>
      <c r="M381" s="241"/>
      <c r="N381" s="242"/>
      <c r="O381" s="242"/>
      <c r="P381" s="242"/>
      <c r="Q381" s="242"/>
      <c r="R381" s="242"/>
      <c r="S381" s="242"/>
      <c r="T381" s="24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4" t="s">
        <v>136</v>
      </c>
      <c r="AU381" s="244" t="s">
        <v>81</v>
      </c>
      <c r="AV381" s="14" t="s">
        <v>81</v>
      </c>
      <c r="AW381" s="14" t="s">
        <v>32</v>
      </c>
      <c r="AX381" s="14" t="s">
        <v>71</v>
      </c>
      <c r="AY381" s="244" t="s">
        <v>126</v>
      </c>
    </row>
    <row r="382" s="13" customFormat="1">
      <c r="A382" s="13"/>
      <c r="B382" s="223"/>
      <c r="C382" s="224"/>
      <c r="D382" s="225" t="s">
        <v>136</v>
      </c>
      <c r="E382" s="226" t="s">
        <v>19</v>
      </c>
      <c r="F382" s="227" t="s">
        <v>470</v>
      </c>
      <c r="G382" s="224"/>
      <c r="H382" s="226" t="s">
        <v>19</v>
      </c>
      <c r="I382" s="228"/>
      <c r="J382" s="224"/>
      <c r="K382" s="224"/>
      <c r="L382" s="229"/>
      <c r="M382" s="230"/>
      <c r="N382" s="231"/>
      <c r="O382" s="231"/>
      <c r="P382" s="231"/>
      <c r="Q382" s="231"/>
      <c r="R382" s="231"/>
      <c r="S382" s="231"/>
      <c r="T382" s="23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3" t="s">
        <v>136</v>
      </c>
      <c r="AU382" s="233" t="s">
        <v>81</v>
      </c>
      <c r="AV382" s="13" t="s">
        <v>79</v>
      </c>
      <c r="AW382" s="13" t="s">
        <v>32</v>
      </c>
      <c r="AX382" s="13" t="s">
        <v>71</v>
      </c>
      <c r="AY382" s="233" t="s">
        <v>126</v>
      </c>
    </row>
    <row r="383" s="14" customFormat="1">
      <c r="A383" s="14"/>
      <c r="B383" s="234"/>
      <c r="C383" s="235"/>
      <c r="D383" s="225" t="s">
        <v>136</v>
      </c>
      <c r="E383" s="236" t="s">
        <v>19</v>
      </c>
      <c r="F383" s="237" t="s">
        <v>471</v>
      </c>
      <c r="G383" s="235"/>
      <c r="H383" s="238">
        <v>33.100000000000001</v>
      </c>
      <c r="I383" s="239"/>
      <c r="J383" s="235"/>
      <c r="K383" s="235"/>
      <c r="L383" s="240"/>
      <c r="M383" s="241"/>
      <c r="N383" s="242"/>
      <c r="O383" s="242"/>
      <c r="P383" s="242"/>
      <c r="Q383" s="242"/>
      <c r="R383" s="242"/>
      <c r="S383" s="242"/>
      <c r="T383" s="24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4" t="s">
        <v>136</v>
      </c>
      <c r="AU383" s="244" t="s">
        <v>81</v>
      </c>
      <c r="AV383" s="14" t="s">
        <v>81</v>
      </c>
      <c r="AW383" s="14" t="s">
        <v>32</v>
      </c>
      <c r="AX383" s="14" t="s">
        <v>71</v>
      </c>
      <c r="AY383" s="244" t="s">
        <v>126</v>
      </c>
    </row>
    <row r="384" s="13" customFormat="1">
      <c r="A384" s="13"/>
      <c r="B384" s="223"/>
      <c r="C384" s="224"/>
      <c r="D384" s="225" t="s">
        <v>136</v>
      </c>
      <c r="E384" s="226" t="s">
        <v>19</v>
      </c>
      <c r="F384" s="227" t="s">
        <v>472</v>
      </c>
      <c r="G384" s="224"/>
      <c r="H384" s="226" t="s">
        <v>19</v>
      </c>
      <c r="I384" s="228"/>
      <c r="J384" s="224"/>
      <c r="K384" s="224"/>
      <c r="L384" s="229"/>
      <c r="M384" s="230"/>
      <c r="N384" s="231"/>
      <c r="O384" s="231"/>
      <c r="P384" s="231"/>
      <c r="Q384" s="231"/>
      <c r="R384" s="231"/>
      <c r="S384" s="231"/>
      <c r="T384" s="23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3" t="s">
        <v>136</v>
      </c>
      <c r="AU384" s="233" t="s">
        <v>81</v>
      </c>
      <c r="AV384" s="13" t="s">
        <v>79</v>
      </c>
      <c r="AW384" s="13" t="s">
        <v>32</v>
      </c>
      <c r="AX384" s="13" t="s">
        <v>71</v>
      </c>
      <c r="AY384" s="233" t="s">
        <v>126</v>
      </c>
    </row>
    <row r="385" s="14" customFormat="1">
      <c r="A385" s="14"/>
      <c r="B385" s="234"/>
      <c r="C385" s="235"/>
      <c r="D385" s="225" t="s">
        <v>136</v>
      </c>
      <c r="E385" s="236" t="s">
        <v>19</v>
      </c>
      <c r="F385" s="237" t="s">
        <v>473</v>
      </c>
      <c r="G385" s="235"/>
      <c r="H385" s="238">
        <v>51.799999999999997</v>
      </c>
      <c r="I385" s="239"/>
      <c r="J385" s="235"/>
      <c r="K385" s="235"/>
      <c r="L385" s="240"/>
      <c r="M385" s="241"/>
      <c r="N385" s="242"/>
      <c r="O385" s="242"/>
      <c r="P385" s="242"/>
      <c r="Q385" s="242"/>
      <c r="R385" s="242"/>
      <c r="S385" s="242"/>
      <c r="T385" s="24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4" t="s">
        <v>136</v>
      </c>
      <c r="AU385" s="244" t="s">
        <v>81</v>
      </c>
      <c r="AV385" s="14" t="s">
        <v>81</v>
      </c>
      <c r="AW385" s="14" t="s">
        <v>32</v>
      </c>
      <c r="AX385" s="14" t="s">
        <v>71</v>
      </c>
      <c r="AY385" s="244" t="s">
        <v>126</v>
      </c>
    </row>
    <row r="386" s="15" customFormat="1">
      <c r="A386" s="15"/>
      <c r="B386" s="245"/>
      <c r="C386" s="246"/>
      <c r="D386" s="225" t="s">
        <v>136</v>
      </c>
      <c r="E386" s="247" t="s">
        <v>19</v>
      </c>
      <c r="F386" s="248" t="s">
        <v>139</v>
      </c>
      <c r="G386" s="246"/>
      <c r="H386" s="249">
        <v>183.80000000000001</v>
      </c>
      <c r="I386" s="250"/>
      <c r="J386" s="246"/>
      <c r="K386" s="246"/>
      <c r="L386" s="251"/>
      <c r="M386" s="252"/>
      <c r="N386" s="253"/>
      <c r="O386" s="253"/>
      <c r="P386" s="253"/>
      <c r="Q386" s="253"/>
      <c r="R386" s="253"/>
      <c r="S386" s="253"/>
      <c r="T386" s="25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5" t="s">
        <v>136</v>
      </c>
      <c r="AU386" s="255" t="s">
        <v>81</v>
      </c>
      <c r="AV386" s="15" t="s">
        <v>133</v>
      </c>
      <c r="AW386" s="15" t="s">
        <v>32</v>
      </c>
      <c r="AX386" s="15" t="s">
        <v>79</v>
      </c>
      <c r="AY386" s="255" t="s">
        <v>126</v>
      </c>
    </row>
    <row r="387" s="2" customFormat="1" ht="16.5" customHeight="1">
      <c r="A387" s="39"/>
      <c r="B387" s="40"/>
      <c r="C387" s="256" t="s">
        <v>474</v>
      </c>
      <c r="D387" s="256" t="s">
        <v>221</v>
      </c>
      <c r="E387" s="257" t="s">
        <v>475</v>
      </c>
      <c r="F387" s="258" t="s">
        <v>476</v>
      </c>
      <c r="G387" s="259" t="s">
        <v>162</v>
      </c>
      <c r="H387" s="260">
        <v>85.176000000000002</v>
      </c>
      <c r="I387" s="261"/>
      <c r="J387" s="262">
        <f>ROUND(I387*H387,2)</f>
        <v>0</v>
      </c>
      <c r="K387" s="258" t="s">
        <v>150</v>
      </c>
      <c r="L387" s="263"/>
      <c r="M387" s="264" t="s">
        <v>19</v>
      </c>
      <c r="N387" s="265" t="s">
        <v>42</v>
      </c>
      <c r="O387" s="85"/>
      <c r="P387" s="214">
        <f>O387*H387</f>
        <v>0</v>
      </c>
      <c r="Q387" s="214">
        <v>0</v>
      </c>
      <c r="R387" s="214">
        <f>Q387*H387</f>
        <v>0</v>
      </c>
      <c r="S387" s="214">
        <v>0</v>
      </c>
      <c r="T387" s="215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16" t="s">
        <v>155</v>
      </c>
      <c r="AT387" s="216" t="s">
        <v>221</v>
      </c>
      <c r="AU387" s="216" t="s">
        <v>81</v>
      </c>
      <c r="AY387" s="18" t="s">
        <v>126</v>
      </c>
      <c r="BE387" s="217">
        <f>IF(N387="základní",J387,0)</f>
        <v>0</v>
      </c>
      <c r="BF387" s="217">
        <f>IF(N387="snížená",J387,0)</f>
        <v>0</v>
      </c>
      <c r="BG387" s="217">
        <f>IF(N387="zákl. přenesená",J387,0)</f>
        <v>0</v>
      </c>
      <c r="BH387" s="217">
        <f>IF(N387="sníž. přenesená",J387,0)</f>
        <v>0</v>
      </c>
      <c r="BI387" s="217">
        <f>IF(N387="nulová",J387,0)</f>
        <v>0</v>
      </c>
      <c r="BJ387" s="18" t="s">
        <v>79</v>
      </c>
      <c r="BK387" s="217">
        <f>ROUND(I387*H387,2)</f>
        <v>0</v>
      </c>
      <c r="BL387" s="18" t="s">
        <v>133</v>
      </c>
      <c r="BM387" s="216" t="s">
        <v>477</v>
      </c>
    </row>
    <row r="388" s="14" customFormat="1">
      <c r="A388" s="14"/>
      <c r="B388" s="234"/>
      <c r="C388" s="235"/>
      <c r="D388" s="225" t="s">
        <v>136</v>
      </c>
      <c r="E388" s="236" t="s">
        <v>19</v>
      </c>
      <c r="F388" s="237" t="s">
        <v>478</v>
      </c>
      <c r="G388" s="235"/>
      <c r="H388" s="238">
        <v>85.176000000000002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4" t="s">
        <v>136</v>
      </c>
      <c r="AU388" s="244" t="s">
        <v>81</v>
      </c>
      <c r="AV388" s="14" t="s">
        <v>81</v>
      </c>
      <c r="AW388" s="14" t="s">
        <v>32</v>
      </c>
      <c r="AX388" s="14" t="s">
        <v>71</v>
      </c>
      <c r="AY388" s="244" t="s">
        <v>126</v>
      </c>
    </row>
    <row r="389" s="15" customFormat="1">
      <c r="A389" s="15"/>
      <c r="B389" s="245"/>
      <c r="C389" s="246"/>
      <c r="D389" s="225" t="s">
        <v>136</v>
      </c>
      <c r="E389" s="247" t="s">
        <v>19</v>
      </c>
      <c r="F389" s="248" t="s">
        <v>139</v>
      </c>
      <c r="G389" s="246"/>
      <c r="H389" s="249">
        <v>85.176000000000002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5" t="s">
        <v>136</v>
      </c>
      <c r="AU389" s="255" t="s">
        <v>81</v>
      </c>
      <c r="AV389" s="15" t="s">
        <v>133</v>
      </c>
      <c r="AW389" s="15" t="s">
        <v>32</v>
      </c>
      <c r="AX389" s="15" t="s">
        <v>79</v>
      </c>
      <c r="AY389" s="255" t="s">
        <v>126</v>
      </c>
    </row>
    <row r="390" s="2" customFormat="1" ht="16.5" customHeight="1">
      <c r="A390" s="39"/>
      <c r="B390" s="40"/>
      <c r="C390" s="256" t="s">
        <v>332</v>
      </c>
      <c r="D390" s="256" t="s">
        <v>221</v>
      </c>
      <c r="E390" s="257" t="s">
        <v>479</v>
      </c>
      <c r="F390" s="258" t="s">
        <v>480</v>
      </c>
      <c r="G390" s="259" t="s">
        <v>162</v>
      </c>
      <c r="H390" s="260">
        <v>34.423999999999999</v>
      </c>
      <c r="I390" s="261"/>
      <c r="J390" s="262">
        <f>ROUND(I390*H390,2)</f>
        <v>0</v>
      </c>
      <c r="K390" s="258" t="s">
        <v>150</v>
      </c>
      <c r="L390" s="263"/>
      <c r="M390" s="264" t="s">
        <v>19</v>
      </c>
      <c r="N390" s="265" t="s">
        <v>42</v>
      </c>
      <c r="O390" s="85"/>
      <c r="P390" s="214">
        <f>O390*H390</f>
        <v>0</v>
      </c>
      <c r="Q390" s="214">
        <v>0</v>
      </c>
      <c r="R390" s="214">
        <f>Q390*H390</f>
        <v>0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155</v>
      </c>
      <c r="AT390" s="216" t="s">
        <v>221</v>
      </c>
      <c r="AU390" s="216" t="s">
        <v>81</v>
      </c>
      <c r="AY390" s="18" t="s">
        <v>126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79</v>
      </c>
      <c r="BK390" s="217">
        <f>ROUND(I390*H390,2)</f>
        <v>0</v>
      </c>
      <c r="BL390" s="18" t="s">
        <v>133</v>
      </c>
      <c r="BM390" s="216" t="s">
        <v>481</v>
      </c>
    </row>
    <row r="391" s="14" customFormat="1">
      <c r="A391" s="14"/>
      <c r="B391" s="234"/>
      <c r="C391" s="235"/>
      <c r="D391" s="225" t="s">
        <v>136</v>
      </c>
      <c r="E391" s="236" t="s">
        <v>19</v>
      </c>
      <c r="F391" s="237" t="s">
        <v>482</v>
      </c>
      <c r="G391" s="235"/>
      <c r="H391" s="238">
        <v>34.423999999999999</v>
      </c>
      <c r="I391" s="239"/>
      <c r="J391" s="235"/>
      <c r="K391" s="235"/>
      <c r="L391" s="240"/>
      <c r="M391" s="241"/>
      <c r="N391" s="242"/>
      <c r="O391" s="242"/>
      <c r="P391" s="242"/>
      <c r="Q391" s="242"/>
      <c r="R391" s="242"/>
      <c r="S391" s="242"/>
      <c r="T391" s="24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4" t="s">
        <v>136</v>
      </c>
      <c r="AU391" s="244" t="s">
        <v>81</v>
      </c>
      <c r="AV391" s="14" t="s">
        <v>81</v>
      </c>
      <c r="AW391" s="14" t="s">
        <v>32</v>
      </c>
      <c r="AX391" s="14" t="s">
        <v>71</v>
      </c>
      <c r="AY391" s="244" t="s">
        <v>126</v>
      </c>
    </row>
    <row r="392" s="15" customFormat="1">
      <c r="A392" s="15"/>
      <c r="B392" s="245"/>
      <c r="C392" s="246"/>
      <c r="D392" s="225" t="s">
        <v>136</v>
      </c>
      <c r="E392" s="247" t="s">
        <v>19</v>
      </c>
      <c r="F392" s="248" t="s">
        <v>139</v>
      </c>
      <c r="G392" s="246"/>
      <c r="H392" s="249">
        <v>34.423999999999999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5" t="s">
        <v>136</v>
      </c>
      <c r="AU392" s="255" t="s">
        <v>81</v>
      </c>
      <c r="AV392" s="15" t="s">
        <v>133</v>
      </c>
      <c r="AW392" s="15" t="s">
        <v>32</v>
      </c>
      <c r="AX392" s="15" t="s">
        <v>79</v>
      </c>
      <c r="AY392" s="255" t="s">
        <v>126</v>
      </c>
    </row>
    <row r="393" s="2" customFormat="1" ht="16.5" customHeight="1">
      <c r="A393" s="39"/>
      <c r="B393" s="40"/>
      <c r="C393" s="256" t="s">
        <v>483</v>
      </c>
      <c r="D393" s="256" t="s">
        <v>221</v>
      </c>
      <c r="E393" s="257" t="s">
        <v>484</v>
      </c>
      <c r="F393" s="258" t="s">
        <v>485</v>
      </c>
      <c r="G393" s="259" t="s">
        <v>162</v>
      </c>
      <c r="H393" s="260">
        <v>53.872</v>
      </c>
      <c r="I393" s="261"/>
      <c r="J393" s="262">
        <f>ROUND(I393*H393,2)</f>
        <v>0</v>
      </c>
      <c r="K393" s="258" t="s">
        <v>132</v>
      </c>
      <c r="L393" s="263"/>
      <c r="M393" s="264" t="s">
        <v>19</v>
      </c>
      <c r="N393" s="265" t="s">
        <v>42</v>
      </c>
      <c r="O393" s="85"/>
      <c r="P393" s="214">
        <f>O393*H393</f>
        <v>0</v>
      </c>
      <c r="Q393" s="214">
        <v>0</v>
      </c>
      <c r="R393" s="214">
        <f>Q393*H393</f>
        <v>0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155</v>
      </c>
      <c r="AT393" s="216" t="s">
        <v>221</v>
      </c>
      <c r="AU393" s="216" t="s">
        <v>81</v>
      </c>
      <c r="AY393" s="18" t="s">
        <v>126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79</v>
      </c>
      <c r="BK393" s="217">
        <f>ROUND(I393*H393,2)</f>
        <v>0</v>
      </c>
      <c r="BL393" s="18" t="s">
        <v>133</v>
      </c>
      <c r="BM393" s="216" t="s">
        <v>486</v>
      </c>
    </row>
    <row r="394" s="14" customFormat="1">
      <c r="A394" s="14"/>
      <c r="B394" s="234"/>
      <c r="C394" s="235"/>
      <c r="D394" s="225" t="s">
        <v>136</v>
      </c>
      <c r="E394" s="236" t="s">
        <v>19</v>
      </c>
      <c r="F394" s="237" t="s">
        <v>487</v>
      </c>
      <c r="G394" s="235"/>
      <c r="H394" s="238">
        <v>53.872</v>
      </c>
      <c r="I394" s="239"/>
      <c r="J394" s="235"/>
      <c r="K394" s="235"/>
      <c r="L394" s="240"/>
      <c r="M394" s="241"/>
      <c r="N394" s="242"/>
      <c r="O394" s="242"/>
      <c r="P394" s="242"/>
      <c r="Q394" s="242"/>
      <c r="R394" s="242"/>
      <c r="S394" s="242"/>
      <c r="T394" s="24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4" t="s">
        <v>136</v>
      </c>
      <c r="AU394" s="244" t="s">
        <v>81</v>
      </c>
      <c r="AV394" s="14" t="s">
        <v>81</v>
      </c>
      <c r="AW394" s="14" t="s">
        <v>32</v>
      </c>
      <c r="AX394" s="14" t="s">
        <v>71</v>
      </c>
      <c r="AY394" s="244" t="s">
        <v>126</v>
      </c>
    </row>
    <row r="395" s="15" customFormat="1">
      <c r="A395" s="15"/>
      <c r="B395" s="245"/>
      <c r="C395" s="246"/>
      <c r="D395" s="225" t="s">
        <v>136</v>
      </c>
      <c r="E395" s="247" t="s">
        <v>19</v>
      </c>
      <c r="F395" s="248" t="s">
        <v>139</v>
      </c>
      <c r="G395" s="246"/>
      <c r="H395" s="249">
        <v>53.872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5" t="s">
        <v>136</v>
      </c>
      <c r="AU395" s="255" t="s">
        <v>81</v>
      </c>
      <c r="AV395" s="15" t="s">
        <v>133</v>
      </c>
      <c r="AW395" s="15" t="s">
        <v>32</v>
      </c>
      <c r="AX395" s="15" t="s">
        <v>79</v>
      </c>
      <c r="AY395" s="255" t="s">
        <v>126</v>
      </c>
    </row>
    <row r="396" s="2" customFormat="1" ht="16.5" customHeight="1">
      <c r="A396" s="39"/>
      <c r="B396" s="40"/>
      <c r="C396" s="256" t="s">
        <v>339</v>
      </c>
      <c r="D396" s="256" t="s">
        <v>221</v>
      </c>
      <c r="E396" s="257" t="s">
        <v>488</v>
      </c>
      <c r="F396" s="258" t="s">
        <v>489</v>
      </c>
      <c r="G396" s="259" t="s">
        <v>162</v>
      </c>
      <c r="H396" s="260">
        <v>17.68</v>
      </c>
      <c r="I396" s="261"/>
      <c r="J396" s="262">
        <f>ROUND(I396*H396,2)</f>
        <v>0</v>
      </c>
      <c r="K396" s="258" t="s">
        <v>150</v>
      </c>
      <c r="L396" s="263"/>
      <c r="M396" s="264" t="s">
        <v>19</v>
      </c>
      <c r="N396" s="265" t="s">
        <v>42</v>
      </c>
      <c r="O396" s="85"/>
      <c r="P396" s="214">
        <f>O396*H396</f>
        <v>0</v>
      </c>
      <c r="Q396" s="214">
        <v>0</v>
      </c>
      <c r="R396" s="214">
        <f>Q396*H396</f>
        <v>0</v>
      </c>
      <c r="S396" s="214">
        <v>0</v>
      </c>
      <c r="T396" s="215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6" t="s">
        <v>155</v>
      </c>
      <c r="AT396" s="216" t="s">
        <v>221</v>
      </c>
      <c r="AU396" s="216" t="s">
        <v>81</v>
      </c>
      <c r="AY396" s="18" t="s">
        <v>126</v>
      </c>
      <c r="BE396" s="217">
        <f>IF(N396="základní",J396,0)</f>
        <v>0</v>
      </c>
      <c r="BF396" s="217">
        <f>IF(N396="snížená",J396,0)</f>
        <v>0</v>
      </c>
      <c r="BG396" s="217">
        <f>IF(N396="zákl. přenesená",J396,0)</f>
        <v>0</v>
      </c>
      <c r="BH396" s="217">
        <f>IF(N396="sníž. přenesená",J396,0)</f>
        <v>0</v>
      </c>
      <c r="BI396" s="217">
        <f>IF(N396="nulová",J396,0)</f>
        <v>0</v>
      </c>
      <c r="BJ396" s="18" t="s">
        <v>79</v>
      </c>
      <c r="BK396" s="217">
        <f>ROUND(I396*H396,2)</f>
        <v>0</v>
      </c>
      <c r="BL396" s="18" t="s">
        <v>133</v>
      </c>
      <c r="BM396" s="216" t="s">
        <v>490</v>
      </c>
    </row>
    <row r="397" s="14" customFormat="1">
      <c r="A397" s="14"/>
      <c r="B397" s="234"/>
      <c r="C397" s="235"/>
      <c r="D397" s="225" t="s">
        <v>136</v>
      </c>
      <c r="E397" s="236" t="s">
        <v>19</v>
      </c>
      <c r="F397" s="237" t="s">
        <v>491</v>
      </c>
      <c r="G397" s="235"/>
      <c r="H397" s="238">
        <v>17.68</v>
      </c>
      <c r="I397" s="239"/>
      <c r="J397" s="235"/>
      <c r="K397" s="235"/>
      <c r="L397" s="240"/>
      <c r="M397" s="241"/>
      <c r="N397" s="242"/>
      <c r="O397" s="242"/>
      <c r="P397" s="242"/>
      <c r="Q397" s="242"/>
      <c r="R397" s="242"/>
      <c r="S397" s="242"/>
      <c r="T397" s="24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4" t="s">
        <v>136</v>
      </c>
      <c r="AU397" s="244" t="s">
        <v>81</v>
      </c>
      <c r="AV397" s="14" t="s">
        <v>81</v>
      </c>
      <c r="AW397" s="14" t="s">
        <v>32</v>
      </c>
      <c r="AX397" s="14" t="s">
        <v>71</v>
      </c>
      <c r="AY397" s="244" t="s">
        <v>126</v>
      </c>
    </row>
    <row r="398" s="15" customFormat="1">
      <c r="A398" s="15"/>
      <c r="B398" s="245"/>
      <c r="C398" s="246"/>
      <c r="D398" s="225" t="s">
        <v>136</v>
      </c>
      <c r="E398" s="247" t="s">
        <v>19</v>
      </c>
      <c r="F398" s="248" t="s">
        <v>139</v>
      </c>
      <c r="G398" s="246"/>
      <c r="H398" s="249">
        <v>17.68</v>
      </c>
      <c r="I398" s="250"/>
      <c r="J398" s="246"/>
      <c r="K398" s="246"/>
      <c r="L398" s="251"/>
      <c r="M398" s="252"/>
      <c r="N398" s="253"/>
      <c r="O398" s="253"/>
      <c r="P398" s="253"/>
      <c r="Q398" s="253"/>
      <c r="R398" s="253"/>
      <c r="S398" s="253"/>
      <c r="T398" s="25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55" t="s">
        <v>136</v>
      </c>
      <c r="AU398" s="255" t="s">
        <v>81</v>
      </c>
      <c r="AV398" s="15" t="s">
        <v>133</v>
      </c>
      <c r="AW398" s="15" t="s">
        <v>32</v>
      </c>
      <c r="AX398" s="15" t="s">
        <v>79</v>
      </c>
      <c r="AY398" s="255" t="s">
        <v>126</v>
      </c>
    </row>
    <row r="399" s="2" customFormat="1" ht="24.15" customHeight="1">
      <c r="A399" s="39"/>
      <c r="B399" s="40"/>
      <c r="C399" s="205" t="s">
        <v>492</v>
      </c>
      <c r="D399" s="205" t="s">
        <v>128</v>
      </c>
      <c r="E399" s="206" t="s">
        <v>493</v>
      </c>
      <c r="F399" s="207" t="s">
        <v>494</v>
      </c>
      <c r="G399" s="208" t="s">
        <v>162</v>
      </c>
      <c r="H399" s="209">
        <v>149.30000000000001</v>
      </c>
      <c r="I399" s="210"/>
      <c r="J399" s="211">
        <f>ROUND(I399*H399,2)</f>
        <v>0</v>
      </c>
      <c r="K399" s="207" t="s">
        <v>150</v>
      </c>
      <c r="L399" s="45"/>
      <c r="M399" s="212" t="s">
        <v>19</v>
      </c>
      <c r="N399" s="213" t="s">
        <v>42</v>
      </c>
      <c r="O399" s="85"/>
      <c r="P399" s="214">
        <f>O399*H399</f>
        <v>0</v>
      </c>
      <c r="Q399" s="214">
        <v>0</v>
      </c>
      <c r="R399" s="214">
        <f>Q399*H399</f>
        <v>0</v>
      </c>
      <c r="S399" s="214">
        <v>0</v>
      </c>
      <c r="T399" s="215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6" t="s">
        <v>133</v>
      </c>
      <c r="AT399" s="216" t="s">
        <v>128</v>
      </c>
      <c r="AU399" s="216" t="s">
        <v>81</v>
      </c>
      <c r="AY399" s="18" t="s">
        <v>126</v>
      </c>
      <c r="BE399" s="217">
        <f>IF(N399="základní",J399,0)</f>
        <v>0</v>
      </c>
      <c r="BF399" s="217">
        <f>IF(N399="snížená",J399,0)</f>
        <v>0</v>
      </c>
      <c r="BG399" s="217">
        <f>IF(N399="zákl. přenesená",J399,0)</f>
        <v>0</v>
      </c>
      <c r="BH399" s="217">
        <f>IF(N399="sníž. přenesená",J399,0)</f>
        <v>0</v>
      </c>
      <c r="BI399" s="217">
        <f>IF(N399="nulová",J399,0)</f>
        <v>0</v>
      </c>
      <c r="BJ399" s="18" t="s">
        <v>79</v>
      </c>
      <c r="BK399" s="217">
        <f>ROUND(I399*H399,2)</f>
        <v>0</v>
      </c>
      <c r="BL399" s="18" t="s">
        <v>133</v>
      </c>
      <c r="BM399" s="216" t="s">
        <v>495</v>
      </c>
    </row>
    <row r="400" s="2" customFormat="1">
      <c r="A400" s="39"/>
      <c r="B400" s="40"/>
      <c r="C400" s="41"/>
      <c r="D400" s="218" t="s">
        <v>134</v>
      </c>
      <c r="E400" s="41"/>
      <c r="F400" s="219" t="s">
        <v>496</v>
      </c>
      <c r="G400" s="41"/>
      <c r="H400" s="41"/>
      <c r="I400" s="220"/>
      <c r="J400" s="41"/>
      <c r="K400" s="41"/>
      <c r="L400" s="45"/>
      <c r="M400" s="221"/>
      <c r="N400" s="222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134</v>
      </c>
      <c r="AU400" s="18" t="s">
        <v>81</v>
      </c>
    </row>
    <row r="401" s="14" customFormat="1">
      <c r="A401" s="14"/>
      <c r="B401" s="234"/>
      <c r="C401" s="235"/>
      <c r="D401" s="225" t="s">
        <v>136</v>
      </c>
      <c r="E401" s="236" t="s">
        <v>19</v>
      </c>
      <c r="F401" s="237" t="s">
        <v>497</v>
      </c>
      <c r="G401" s="235"/>
      <c r="H401" s="238">
        <v>115.7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4" t="s">
        <v>136</v>
      </c>
      <c r="AU401" s="244" t="s">
        <v>81</v>
      </c>
      <c r="AV401" s="14" t="s">
        <v>81</v>
      </c>
      <c r="AW401" s="14" t="s">
        <v>32</v>
      </c>
      <c r="AX401" s="14" t="s">
        <v>71</v>
      </c>
      <c r="AY401" s="244" t="s">
        <v>126</v>
      </c>
    </row>
    <row r="402" s="14" customFormat="1">
      <c r="A402" s="14"/>
      <c r="B402" s="234"/>
      <c r="C402" s="235"/>
      <c r="D402" s="225" t="s">
        <v>136</v>
      </c>
      <c r="E402" s="236" t="s">
        <v>19</v>
      </c>
      <c r="F402" s="237" t="s">
        <v>498</v>
      </c>
      <c r="G402" s="235"/>
      <c r="H402" s="238">
        <v>33.600000000000001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4" t="s">
        <v>136</v>
      </c>
      <c r="AU402" s="244" t="s">
        <v>81</v>
      </c>
      <c r="AV402" s="14" t="s">
        <v>81</v>
      </c>
      <c r="AW402" s="14" t="s">
        <v>32</v>
      </c>
      <c r="AX402" s="14" t="s">
        <v>71</v>
      </c>
      <c r="AY402" s="244" t="s">
        <v>126</v>
      </c>
    </row>
    <row r="403" s="15" customFormat="1">
      <c r="A403" s="15"/>
      <c r="B403" s="245"/>
      <c r="C403" s="246"/>
      <c r="D403" s="225" t="s">
        <v>136</v>
      </c>
      <c r="E403" s="247" t="s">
        <v>19</v>
      </c>
      <c r="F403" s="248" t="s">
        <v>139</v>
      </c>
      <c r="G403" s="246"/>
      <c r="H403" s="249">
        <v>149.30000000000001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5" t="s">
        <v>136</v>
      </c>
      <c r="AU403" s="255" t="s">
        <v>81</v>
      </c>
      <c r="AV403" s="15" t="s">
        <v>133</v>
      </c>
      <c r="AW403" s="15" t="s">
        <v>32</v>
      </c>
      <c r="AX403" s="15" t="s">
        <v>79</v>
      </c>
      <c r="AY403" s="255" t="s">
        <v>126</v>
      </c>
    </row>
    <row r="404" s="2" customFormat="1" ht="16.5" customHeight="1">
      <c r="A404" s="39"/>
      <c r="B404" s="40"/>
      <c r="C404" s="205" t="s">
        <v>343</v>
      </c>
      <c r="D404" s="205" t="s">
        <v>128</v>
      </c>
      <c r="E404" s="206" t="s">
        <v>499</v>
      </c>
      <c r="F404" s="207" t="s">
        <v>500</v>
      </c>
      <c r="G404" s="208" t="s">
        <v>131</v>
      </c>
      <c r="H404" s="209">
        <v>132.84</v>
      </c>
      <c r="I404" s="210"/>
      <c r="J404" s="211">
        <f>ROUND(I404*H404,2)</f>
        <v>0</v>
      </c>
      <c r="K404" s="207" t="s">
        <v>132</v>
      </c>
      <c r="L404" s="45"/>
      <c r="M404" s="212" t="s">
        <v>19</v>
      </c>
      <c r="N404" s="213" t="s">
        <v>42</v>
      </c>
      <c r="O404" s="85"/>
      <c r="P404" s="214">
        <f>O404*H404</f>
        <v>0</v>
      </c>
      <c r="Q404" s="214">
        <v>0</v>
      </c>
      <c r="R404" s="214">
        <f>Q404*H404</f>
        <v>0</v>
      </c>
      <c r="S404" s="214">
        <v>0</v>
      </c>
      <c r="T404" s="215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16" t="s">
        <v>133</v>
      </c>
      <c r="AT404" s="216" t="s">
        <v>128</v>
      </c>
      <c r="AU404" s="216" t="s">
        <v>81</v>
      </c>
      <c r="AY404" s="18" t="s">
        <v>126</v>
      </c>
      <c r="BE404" s="217">
        <f>IF(N404="základní",J404,0)</f>
        <v>0</v>
      </c>
      <c r="BF404" s="217">
        <f>IF(N404="snížená",J404,0)</f>
        <v>0</v>
      </c>
      <c r="BG404" s="217">
        <f>IF(N404="zákl. přenesená",J404,0)</f>
        <v>0</v>
      </c>
      <c r="BH404" s="217">
        <f>IF(N404="sníž. přenesená",J404,0)</f>
        <v>0</v>
      </c>
      <c r="BI404" s="217">
        <f>IF(N404="nulová",J404,0)</f>
        <v>0</v>
      </c>
      <c r="BJ404" s="18" t="s">
        <v>79</v>
      </c>
      <c r="BK404" s="217">
        <f>ROUND(I404*H404,2)</f>
        <v>0</v>
      </c>
      <c r="BL404" s="18" t="s">
        <v>133</v>
      </c>
      <c r="BM404" s="216" t="s">
        <v>501</v>
      </c>
    </row>
    <row r="405" s="2" customFormat="1">
      <c r="A405" s="39"/>
      <c r="B405" s="40"/>
      <c r="C405" s="41"/>
      <c r="D405" s="218" t="s">
        <v>134</v>
      </c>
      <c r="E405" s="41"/>
      <c r="F405" s="219" t="s">
        <v>502</v>
      </c>
      <c r="G405" s="41"/>
      <c r="H405" s="41"/>
      <c r="I405" s="220"/>
      <c r="J405" s="41"/>
      <c r="K405" s="41"/>
      <c r="L405" s="45"/>
      <c r="M405" s="221"/>
      <c r="N405" s="222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134</v>
      </c>
      <c r="AU405" s="18" t="s">
        <v>81</v>
      </c>
    </row>
    <row r="406" s="13" customFormat="1">
      <c r="A406" s="13"/>
      <c r="B406" s="223"/>
      <c r="C406" s="224"/>
      <c r="D406" s="225" t="s">
        <v>136</v>
      </c>
      <c r="E406" s="226" t="s">
        <v>19</v>
      </c>
      <c r="F406" s="227" t="s">
        <v>188</v>
      </c>
      <c r="G406" s="224"/>
      <c r="H406" s="226" t="s">
        <v>19</v>
      </c>
      <c r="I406" s="228"/>
      <c r="J406" s="224"/>
      <c r="K406" s="224"/>
      <c r="L406" s="229"/>
      <c r="M406" s="230"/>
      <c r="N406" s="231"/>
      <c r="O406" s="231"/>
      <c r="P406" s="231"/>
      <c r="Q406" s="231"/>
      <c r="R406" s="231"/>
      <c r="S406" s="231"/>
      <c r="T406" s="23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3" t="s">
        <v>136</v>
      </c>
      <c r="AU406" s="233" t="s">
        <v>81</v>
      </c>
      <c r="AV406" s="13" t="s">
        <v>79</v>
      </c>
      <c r="AW406" s="13" t="s">
        <v>32</v>
      </c>
      <c r="AX406" s="13" t="s">
        <v>71</v>
      </c>
      <c r="AY406" s="233" t="s">
        <v>126</v>
      </c>
    </row>
    <row r="407" s="14" customFormat="1">
      <c r="A407" s="14"/>
      <c r="B407" s="234"/>
      <c r="C407" s="235"/>
      <c r="D407" s="225" t="s">
        <v>136</v>
      </c>
      <c r="E407" s="236" t="s">
        <v>19</v>
      </c>
      <c r="F407" s="237" t="s">
        <v>503</v>
      </c>
      <c r="G407" s="235"/>
      <c r="H407" s="238">
        <v>36.799999999999997</v>
      </c>
      <c r="I407" s="239"/>
      <c r="J407" s="235"/>
      <c r="K407" s="235"/>
      <c r="L407" s="240"/>
      <c r="M407" s="241"/>
      <c r="N407" s="242"/>
      <c r="O407" s="242"/>
      <c r="P407" s="242"/>
      <c r="Q407" s="242"/>
      <c r="R407" s="242"/>
      <c r="S407" s="242"/>
      <c r="T407" s="24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4" t="s">
        <v>136</v>
      </c>
      <c r="AU407" s="244" t="s">
        <v>81</v>
      </c>
      <c r="AV407" s="14" t="s">
        <v>81</v>
      </c>
      <c r="AW407" s="14" t="s">
        <v>32</v>
      </c>
      <c r="AX407" s="14" t="s">
        <v>71</v>
      </c>
      <c r="AY407" s="244" t="s">
        <v>126</v>
      </c>
    </row>
    <row r="408" s="14" customFormat="1">
      <c r="A408" s="14"/>
      <c r="B408" s="234"/>
      <c r="C408" s="235"/>
      <c r="D408" s="225" t="s">
        <v>136</v>
      </c>
      <c r="E408" s="236" t="s">
        <v>19</v>
      </c>
      <c r="F408" s="237" t="s">
        <v>504</v>
      </c>
      <c r="G408" s="235"/>
      <c r="H408" s="238">
        <v>32.200000000000003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4" t="s">
        <v>136</v>
      </c>
      <c r="AU408" s="244" t="s">
        <v>81</v>
      </c>
      <c r="AV408" s="14" t="s">
        <v>81</v>
      </c>
      <c r="AW408" s="14" t="s">
        <v>32</v>
      </c>
      <c r="AX408" s="14" t="s">
        <v>71</v>
      </c>
      <c r="AY408" s="244" t="s">
        <v>126</v>
      </c>
    </row>
    <row r="409" s="13" customFormat="1">
      <c r="A409" s="13"/>
      <c r="B409" s="223"/>
      <c r="C409" s="224"/>
      <c r="D409" s="225" t="s">
        <v>136</v>
      </c>
      <c r="E409" s="226" t="s">
        <v>19</v>
      </c>
      <c r="F409" s="227" t="s">
        <v>193</v>
      </c>
      <c r="G409" s="224"/>
      <c r="H409" s="226" t="s">
        <v>19</v>
      </c>
      <c r="I409" s="228"/>
      <c r="J409" s="224"/>
      <c r="K409" s="224"/>
      <c r="L409" s="229"/>
      <c r="M409" s="230"/>
      <c r="N409" s="231"/>
      <c r="O409" s="231"/>
      <c r="P409" s="231"/>
      <c r="Q409" s="231"/>
      <c r="R409" s="231"/>
      <c r="S409" s="231"/>
      <c r="T409" s="23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3" t="s">
        <v>136</v>
      </c>
      <c r="AU409" s="233" t="s">
        <v>81</v>
      </c>
      <c r="AV409" s="13" t="s">
        <v>79</v>
      </c>
      <c r="AW409" s="13" t="s">
        <v>32</v>
      </c>
      <c r="AX409" s="13" t="s">
        <v>71</v>
      </c>
      <c r="AY409" s="233" t="s">
        <v>126</v>
      </c>
    </row>
    <row r="410" s="14" customFormat="1">
      <c r="A410" s="14"/>
      <c r="B410" s="234"/>
      <c r="C410" s="235"/>
      <c r="D410" s="225" t="s">
        <v>136</v>
      </c>
      <c r="E410" s="236" t="s">
        <v>19</v>
      </c>
      <c r="F410" s="237" t="s">
        <v>505</v>
      </c>
      <c r="G410" s="235"/>
      <c r="H410" s="238">
        <v>63.840000000000003</v>
      </c>
      <c r="I410" s="239"/>
      <c r="J410" s="235"/>
      <c r="K410" s="235"/>
      <c r="L410" s="240"/>
      <c r="M410" s="241"/>
      <c r="N410" s="242"/>
      <c r="O410" s="242"/>
      <c r="P410" s="242"/>
      <c r="Q410" s="242"/>
      <c r="R410" s="242"/>
      <c r="S410" s="242"/>
      <c r="T410" s="24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4" t="s">
        <v>136</v>
      </c>
      <c r="AU410" s="244" t="s">
        <v>81</v>
      </c>
      <c r="AV410" s="14" t="s">
        <v>81</v>
      </c>
      <c r="AW410" s="14" t="s">
        <v>32</v>
      </c>
      <c r="AX410" s="14" t="s">
        <v>71</v>
      </c>
      <c r="AY410" s="244" t="s">
        <v>126</v>
      </c>
    </row>
    <row r="411" s="15" customFormat="1">
      <c r="A411" s="15"/>
      <c r="B411" s="245"/>
      <c r="C411" s="246"/>
      <c r="D411" s="225" t="s">
        <v>136</v>
      </c>
      <c r="E411" s="247" t="s">
        <v>19</v>
      </c>
      <c r="F411" s="248" t="s">
        <v>139</v>
      </c>
      <c r="G411" s="246"/>
      <c r="H411" s="249">
        <v>132.84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5" t="s">
        <v>136</v>
      </c>
      <c r="AU411" s="255" t="s">
        <v>81</v>
      </c>
      <c r="AV411" s="15" t="s">
        <v>133</v>
      </c>
      <c r="AW411" s="15" t="s">
        <v>32</v>
      </c>
      <c r="AX411" s="15" t="s">
        <v>79</v>
      </c>
      <c r="AY411" s="255" t="s">
        <v>126</v>
      </c>
    </row>
    <row r="412" s="2" customFormat="1" ht="16.5" customHeight="1">
      <c r="A412" s="39"/>
      <c r="B412" s="40"/>
      <c r="C412" s="205" t="s">
        <v>506</v>
      </c>
      <c r="D412" s="205" t="s">
        <v>128</v>
      </c>
      <c r="E412" s="206" t="s">
        <v>507</v>
      </c>
      <c r="F412" s="207" t="s">
        <v>508</v>
      </c>
      <c r="G412" s="208" t="s">
        <v>131</v>
      </c>
      <c r="H412" s="209">
        <v>523</v>
      </c>
      <c r="I412" s="210"/>
      <c r="J412" s="211">
        <f>ROUND(I412*H412,2)</f>
        <v>0</v>
      </c>
      <c r="K412" s="207" t="s">
        <v>150</v>
      </c>
      <c r="L412" s="45"/>
      <c r="M412" s="212" t="s">
        <v>19</v>
      </c>
      <c r="N412" s="213" t="s">
        <v>42</v>
      </c>
      <c r="O412" s="85"/>
      <c r="P412" s="214">
        <f>O412*H412</f>
        <v>0</v>
      </c>
      <c r="Q412" s="214">
        <v>0</v>
      </c>
      <c r="R412" s="214">
        <f>Q412*H412</f>
        <v>0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133</v>
      </c>
      <c r="AT412" s="216" t="s">
        <v>128</v>
      </c>
      <c r="AU412" s="216" t="s">
        <v>81</v>
      </c>
      <c r="AY412" s="18" t="s">
        <v>126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79</v>
      </c>
      <c r="BK412" s="217">
        <f>ROUND(I412*H412,2)</f>
        <v>0</v>
      </c>
      <c r="BL412" s="18" t="s">
        <v>133</v>
      </c>
      <c r="BM412" s="216" t="s">
        <v>509</v>
      </c>
    </row>
    <row r="413" s="2" customFormat="1">
      <c r="A413" s="39"/>
      <c r="B413" s="40"/>
      <c r="C413" s="41"/>
      <c r="D413" s="218" t="s">
        <v>134</v>
      </c>
      <c r="E413" s="41"/>
      <c r="F413" s="219" t="s">
        <v>510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134</v>
      </c>
      <c r="AU413" s="18" t="s">
        <v>81</v>
      </c>
    </row>
    <row r="414" s="13" customFormat="1">
      <c r="A414" s="13"/>
      <c r="B414" s="223"/>
      <c r="C414" s="224"/>
      <c r="D414" s="225" t="s">
        <v>136</v>
      </c>
      <c r="E414" s="226" t="s">
        <v>19</v>
      </c>
      <c r="F414" s="227" t="s">
        <v>511</v>
      </c>
      <c r="G414" s="224"/>
      <c r="H414" s="226" t="s">
        <v>19</v>
      </c>
      <c r="I414" s="228"/>
      <c r="J414" s="224"/>
      <c r="K414" s="224"/>
      <c r="L414" s="229"/>
      <c r="M414" s="230"/>
      <c r="N414" s="231"/>
      <c r="O414" s="231"/>
      <c r="P414" s="231"/>
      <c r="Q414" s="231"/>
      <c r="R414" s="231"/>
      <c r="S414" s="231"/>
      <c r="T414" s="23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3" t="s">
        <v>136</v>
      </c>
      <c r="AU414" s="233" t="s">
        <v>81</v>
      </c>
      <c r="AV414" s="13" t="s">
        <v>79</v>
      </c>
      <c r="AW414" s="13" t="s">
        <v>32</v>
      </c>
      <c r="AX414" s="13" t="s">
        <v>71</v>
      </c>
      <c r="AY414" s="233" t="s">
        <v>126</v>
      </c>
    </row>
    <row r="415" s="14" customFormat="1">
      <c r="A415" s="14"/>
      <c r="B415" s="234"/>
      <c r="C415" s="235"/>
      <c r="D415" s="225" t="s">
        <v>136</v>
      </c>
      <c r="E415" s="236" t="s">
        <v>19</v>
      </c>
      <c r="F415" s="237" t="s">
        <v>512</v>
      </c>
      <c r="G415" s="235"/>
      <c r="H415" s="238">
        <v>523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4" t="s">
        <v>136</v>
      </c>
      <c r="AU415" s="244" t="s">
        <v>81</v>
      </c>
      <c r="AV415" s="14" t="s">
        <v>81</v>
      </c>
      <c r="AW415" s="14" t="s">
        <v>32</v>
      </c>
      <c r="AX415" s="14" t="s">
        <v>71</v>
      </c>
      <c r="AY415" s="244" t="s">
        <v>126</v>
      </c>
    </row>
    <row r="416" s="15" customFormat="1">
      <c r="A416" s="15"/>
      <c r="B416" s="245"/>
      <c r="C416" s="246"/>
      <c r="D416" s="225" t="s">
        <v>136</v>
      </c>
      <c r="E416" s="247" t="s">
        <v>19</v>
      </c>
      <c r="F416" s="248" t="s">
        <v>139</v>
      </c>
      <c r="G416" s="246"/>
      <c r="H416" s="249">
        <v>523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5" t="s">
        <v>136</v>
      </c>
      <c r="AU416" s="255" t="s">
        <v>81</v>
      </c>
      <c r="AV416" s="15" t="s">
        <v>133</v>
      </c>
      <c r="AW416" s="15" t="s">
        <v>32</v>
      </c>
      <c r="AX416" s="15" t="s">
        <v>79</v>
      </c>
      <c r="AY416" s="255" t="s">
        <v>126</v>
      </c>
    </row>
    <row r="417" s="2" customFormat="1" ht="16.5" customHeight="1">
      <c r="A417" s="39"/>
      <c r="B417" s="40"/>
      <c r="C417" s="205" t="s">
        <v>348</v>
      </c>
      <c r="D417" s="205" t="s">
        <v>128</v>
      </c>
      <c r="E417" s="206" t="s">
        <v>513</v>
      </c>
      <c r="F417" s="207" t="s">
        <v>514</v>
      </c>
      <c r="G417" s="208" t="s">
        <v>162</v>
      </c>
      <c r="H417" s="209">
        <v>19.5</v>
      </c>
      <c r="I417" s="210"/>
      <c r="J417" s="211">
        <f>ROUND(I417*H417,2)</f>
        <v>0</v>
      </c>
      <c r="K417" s="207" t="s">
        <v>150</v>
      </c>
      <c r="L417" s="45"/>
      <c r="M417" s="212" t="s">
        <v>19</v>
      </c>
      <c r="N417" s="213" t="s">
        <v>42</v>
      </c>
      <c r="O417" s="85"/>
      <c r="P417" s="214">
        <f>O417*H417</f>
        <v>0</v>
      </c>
      <c r="Q417" s="214">
        <v>0</v>
      </c>
      <c r="R417" s="214">
        <f>Q417*H417</f>
        <v>0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133</v>
      </c>
      <c r="AT417" s="216" t="s">
        <v>128</v>
      </c>
      <c r="AU417" s="216" t="s">
        <v>81</v>
      </c>
      <c r="AY417" s="18" t="s">
        <v>126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79</v>
      </c>
      <c r="BK417" s="217">
        <f>ROUND(I417*H417,2)</f>
        <v>0</v>
      </c>
      <c r="BL417" s="18" t="s">
        <v>133</v>
      </c>
      <c r="BM417" s="216" t="s">
        <v>515</v>
      </c>
    </row>
    <row r="418" s="2" customFormat="1">
      <c r="A418" s="39"/>
      <c r="B418" s="40"/>
      <c r="C418" s="41"/>
      <c r="D418" s="218" t="s">
        <v>134</v>
      </c>
      <c r="E418" s="41"/>
      <c r="F418" s="219" t="s">
        <v>516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134</v>
      </c>
      <c r="AU418" s="18" t="s">
        <v>81</v>
      </c>
    </row>
    <row r="419" s="13" customFormat="1">
      <c r="A419" s="13"/>
      <c r="B419" s="223"/>
      <c r="C419" s="224"/>
      <c r="D419" s="225" t="s">
        <v>136</v>
      </c>
      <c r="E419" s="226" t="s">
        <v>19</v>
      </c>
      <c r="F419" s="227" t="s">
        <v>517</v>
      </c>
      <c r="G419" s="224"/>
      <c r="H419" s="226" t="s">
        <v>19</v>
      </c>
      <c r="I419" s="228"/>
      <c r="J419" s="224"/>
      <c r="K419" s="224"/>
      <c r="L419" s="229"/>
      <c r="M419" s="230"/>
      <c r="N419" s="231"/>
      <c r="O419" s="231"/>
      <c r="P419" s="231"/>
      <c r="Q419" s="231"/>
      <c r="R419" s="231"/>
      <c r="S419" s="231"/>
      <c r="T419" s="23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3" t="s">
        <v>136</v>
      </c>
      <c r="AU419" s="233" t="s">
        <v>81</v>
      </c>
      <c r="AV419" s="13" t="s">
        <v>79</v>
      </c>
      <c r="AW419" s="13" t="s">
        <v>32</v>
      </c>
      <c r="AX419" s="13" t="s">
        <v>71</v>
      </c>
      <c r="AY419" s="233" t="s">
        <v>126</v>
      </c>
    </row>
    <row r="420" s="14" customFormat="1">
      <c r="A420" s="14"/>
      <c r="B420" s="234"/>
      <c r="C420" s="235"/>
      <c r="D420" s="225" t="s">
        <v>136</v>
      </c>
      <c r="E420" s="236" t="s">
        <v>19</v>
      </c>
      <c r="F420" s="237" t="s">
        <v>518</v>
      </c>
      <c r="G420" s="235"/>
      <c r="H420" s="238">
        <v>19.5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4" t="s">
        <v>136</v>
      </c>
      <c r="AU420" s="244" t="s">
        <v>81</v>
      </c>
      <c r="AV420" s="14" t="s">
        <v>81</v>
      </c>
      <c r="AW420" s="14" t="s">
        <v>32</v>
      </c>
      <c r="AX420" s="14" t="s">
        <v>71</v>
      </c>
      <c r="AY420" s="244" t="s">
        <v>126</v>
      </c>
    </row>
    <row r="421" s="15" customFormat="1">
      <c r="A421" s="15"/>
      <c r="B421" s="245"/>
      <c r="C421" s="246"/>
      <c r="D421" s="225" t="s">
        <v>136</v>
      </c>
      <c r="E421" s="247" t="s">
        <v>19</v>
      </c>
      <c r="F421" s="248" t="s">
        <v>139</v>
      </c>
      <c r="G421" s="246"/>
      <c r="H421" s="249">
        <v>19.5</v>
      </c>
      <c r="I421" s="250"/>
      <c r="J421" s="246"/>
      <c r="K421" s="246"/>
      <c r="L421" s="251"/>
      <c r="M421" s="252"/>
      <c r="N421" s="253"/>
      <c r="O421" s="253"/>
      <c r="P421" s="253"/>
      <c r="Q421" s="253"/>
      <c r="R421" s="253"/>
      <c r="S421" s="253"/>
      <c r="T421" s="25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5" t="s">
        <v>136</v>
      </c>
      <c r="AU421" s="255" t="s">
        <v>81</v>
      </c>
      <c r="AV421" s="15" t="s">
        <v>133</v>
      </c>
      <c r="AW421" s="15" t="s">
        <v>32</v>
      </c>
      <c r="AX421" s="15" t="s">
        <v>79</v>
      </c>
      <c r="AY421" s="255" t="s">
        <v>126</v>
      </c>
    </row>
    <row r="422" s="2" customFormat="1" ht="16.5" customHeight="1">
      <c r="A422" s="39"/>
      <c r="B422" s="40"/>
      <c r="C422" s="205" t="s">
        <v>519</v>
      </c>
      <c r="D422" s="205" t="s">
        <v>128</v>
      </c>
      <c r="E422" s="206" t="s">
        <v>520</v>
      </c>
      <c r="F422" s="207" t="s">
        <v>521</v>
      </c>
      <c r="G422" s="208" t="s">
        <v>162</v>
      </c>
      <c r="H422" s="209">
        <v>21.5</v>
      </c>
      <c r="I422" s="210"/>
      <c r="J422" s="211">
        <f>ROUND(I422*H422,2)</f>
        <v>0</v>
      </c>
      <c r="K422" s="207" t="s">
        <v>19</v>
      </c>
      <c r="L422" s="45"/>
      <c r="M422" s="212" t="s">
        <v>19</v>
      </c>
      <c r="N422" s="213" t="s">
        <v>42</v>
      </c>
      <c r="O422" s="85"/>
      <c r="P422" s="214">
        <f>O422*H422</f>
        <v>0</v>
      </c>
      <c r="Q422" s="214">
        <v>0</v>
      </c>
      <c r="R422" s="214">
        <f>Q422*H422</f>
        <v>0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133</v>
      </c>
      <c r="AT422" s="216" t="s">
        <v>128</v>
      </c>
      <c r="AU422" s="216" t="s">
        <v>81</v>
      </c>
      <c r="AY422" s="18" t="s">
        <v>126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79</v>
      </c>
      <c r="BK422" s="217">
        <f>ROUND(I422*H422,2)</f>
        <v>0</v>
      </c>
      <c r="BL422" s="18" t="s">
        <v>133</v>
      </c>
      <c r="BM422" s="216" t="s">
        <v>522</v>
      </c>
    </row>
    <row r="423" s="14" customFormat="1">
      <c r="A423" s="14"/>
      <c r="B423" s="234"/>
      <c r="C423" s="235"/>
      <c r="D423" s="225" t="s">
        <v>136</v>
      </c>
      <c r="E423" s="236" t="s">
        <v>19</v>
      </c>
      <c r="F423" s="237" t="s">
        <v>523</v>
      </c>
      <c r="G423" s="235"/>
      <c r="H423" s="238">
        <v>21.5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4" t="s">
        <v>136</v>
      </c>
      <c r="AU423" s="244" t="s">
        <v>81</v>
      </c>
      <c r="AV423" s="14" t="s">
        <v>81</v>
      </c>
      <c r="AW423" s="14" t="s">
        <v>32</v>
      </c>
      <c r="AX423" s="14" t="s">
        <v>71</v>
      </c>
      <c r="AY423" s="244" t="s">
        <v>126</v>
      </c>
    </row>
    <row r="424" s="15" customFormat="1">
      <c r="A424" s="15"/>
      <c r="B424" s="245"/>
      <c r="C424" s="246"/>
      <c r="D424" s="225" t="s">
        <v>136</v>
      </c>
      <c r="E424" s="247" t="s">
        <v>19</v>
      </c>
      <c r="F424" s="248" t="s">
        <v>139</v>
      </c>
      <c r="G424" s="246"/>
      <c r="H424" s="249">
        <v>21.5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5" t="s">
        <v>136</v>
      </c>
      <c r="AU424" s="255" t="s">
        <v>81</v>
      </c>
      <c r="AV424" s="15" t="s">
        <v>133</v>
      </c>
      <c r="AW424" s="15" t="s">
        <v>32</v>
      </c>
      <c r="AX424" s="15" t="s">
        <v>79</v>
      </c>
      <c r="AY424" s="255" t="s">
        <v>126</v>
      </c>
    </row>
    <row r="425" s="2" customFormat="1" ht="16.5" customHeight="1">
      <c r="A425" s="39"/>
      <c r="B425" s="40"/>
      <c r="C425" s="205" t="s">
        <v>352</v>
      </c>
      <c r="D425" s="205" t="s">
        <v>128</v>
      </c>
      <c r="E425" s="206" t="s">
        <v>524</v>
      </c>
      <c r="F425" s="207" t="s">
        <v>525</v>
      </c>
      <c r="G425" s="208" t="s">
        <v>526</v>
      </c>
      <c r="H425" s="209">
        <v>1</v>
      </c>
      <c r="I425" s="210"/>
      <c r="J425" s="211">
        <f>ROUND(I425*H425,2)</f>
        <v>0</v>
      </c>
      <c r="K425" s="207" t="s">
        <v>19</v>
      </c>
      <c r="L425" s="45"/>
      <c r="M425" s="212" t="s">
        <v>19</v>
      </c>
      <c r="N425" s="213" t="s">
        <v>42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133</v>
      </c>
      <c r="AT425" s="216" t="s">
        <v>128</v>
      </c>
      <c r="AU425" s="216" t="s">
        <v>81</v>
      </c>
      <c r="AY425" s="18" t="s">
        <v>126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79</v>
      </c>
      <c r="BK425" s="217">
        <f>ROUND(I425*H425,2)</f>
        <v>0</v>
      </c>
      <c r="BL425" s="18" t="s">
        <v>133</v>
      </c>
      <c r="BM425" s="216" t="s">
        <v>527</v>
      </c>
    </row>
    <row r="426" s="12" customFormat="1" ht="22.8" customHeight="1">
      <c r="A426" s="12"/>
      <c r="B426" s="189"/>
      <c r="C426" s="190"/>
      <c r="D426" s="191" t="s">
        <v>70</v>
      </c>
      <c r="E426" s="203" t="s">
        <v>528</v>
      </c>
      <c r="F426" s="203" t="s">
        <v>529</v>
      </c>
      <c r="G426" s="190"/>
      <c r="H426" s="190"/>
      <c r="I426" s="193"/>
      <c r="J426" s="204">
        <f>BK426</f>
        <v>0</v>
      </c>
      <c r="K426" s="190"/>
      <c r="L426" s="195"/>
      <c r="M426" s="196"/>
      <c r="N426" s="197"/>
      <c r="O426" s="197"/>
      <c r="P426" s="198">
        <f>SUM(P427:P451)</f>
        <v>0</v>
      </c>
      <c r="Q426" s="197"/>
      <c r="R426" s="198">
        <f>SUM(R427:R451)</f>
        <v>0</v>
      </c>
      <c r="S426" s="197"/>
      <c r="T426" s="199">
        <f>SUM(T427:T451)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00" t="s">
        <v>79</v>
      </c>
      <c r="AT426" s="201" t="s">
        <v>70</v>
      </c>
      <c r="AU426" s="201" t="s">
        <v>79</v>
      </c>
      <c r="AY426" s="200" t="s">
        <v>126</v>
      </c>
      <c r="BK426" s="202">
        <f>SUM(BK427:BK451)</f>
        <v>0</v>
      </c>
    </row>
    <row r="427" s="2" customFormat="1" ht="24.15" customHeight="1">
      <c r="A427" s="39"/>
      <c r="B427" s="40"/>
      <c r="C427" s="205" t="s">
        <v>530</v>
      </c>
      <c r="D427" s="205" t="s">
        <v>128</v>
      </c>
      <c r="E427" s="206" t="s">
        <v>531</v>
      </c>
      <c r="F427" s="207" t="s">
        <v>532</v>
      </c>
      <c r="G427" s="208" t="s">
        <v>224</v>
      </c>
      <c r="H427" s="209">
        <v>205.66200000000001</v>
      </c>
      <c r="I427" s="210"/>
      <c r="J427" s="211">
        <f>ROUND(I427*H427,2)</f>
        <v>0</v>
      </c>
      <c r="K427" s="207" t="s">
        <v>132</v>
      </c>
      <c r="L427" s="45"/>
      <c r="M427" s="212" t="s">
        <v>19</v>
      </c>
      <c r="N427" s="213" t="s">
        <v>42</v>
      </c>
      <c r="O427" s="85"/>
      <c r="P427" s="214">
        <f>O427*H427</f>
        <v>0</v>
      </c>
      <c r="Q427" s="214">
        <v>0</v>
      </c>
      <c r="R427" s="214">
        <f>Q427*H427</f>
        <v>0</v>
      </c>
      <c r="S427" s="214">
        <v>0</v>
      </c>
      <c r="T427" s="215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6" t="s">
        <v>133</v>
      </c>
      <c r="AT427" s="216" t="s">
        <v>128</v>
      </c>
      <c r="AU427" s="216" t="s">
        <v>81</v>
      </c>
      <c r="AY427" s="18" t="s">
        <v>126</v>
      </c>
      <c r="BE427" s="217">
        <f>IF(N427="základní",J427,0)</f>
        <v>0</v>
      </c>
      <c r="BF427" s="217">
        <f>IF(N427="snížená",J427,0)</f>
        <v>0</v>
      </c>
      <c r="BG427" s="217">
        <f>IF(N427="zákl. přenesená",J427,0)</f>
        <v>0</v>
      </c>
      <c r="BH427" s="217">
        <f>IF(N427="sníž. přenesená",J427,0)</f>
        <v>0</v>
      </c>
      <c r="BI427" s="217">
        <f>IF(N427="nulová",J427,0)</f>
        <v>0</v>
      </c>
      <c r="BJ427" s="18" t="s">
        <v>79</v>
      </c>
      <c r="BK427" s="217">
        <f>ROUND(I427*H427,2)</f>
        <v>0</v>
      </c>
      <c r="BL427" s="18" t="s">
        <v>133</v>
      </c>
      <c r="BM427" s="216" t="s">
        <v>533</v>
      </c>
    </row>
    <row r="428" s="2" customFormat="1">
      <c r="A428" s="39"/>
      <c r="B428" s="40"/>
      <c r="C428" s="41"/>
      <c r="D428" s="218" t="s">
        <v>134</v>
      </c>
      <c r="E428" s="41"/>
      <c r="F428" s="219" t="s">
        <v>534</v>
      </c>
      <c r="G428" s="41"/>
      <c r="H428" s="41"/>
      <c r="I428" s="220"/>
      <c r="J428" s="41"/>
      <c r="K428" s="41"/>
      <c r="L428" s="45"/>
      <c r="M428" s="221"/>
      <c r="N428" s="222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134</v>
      </c>
      <c r="AU428" s="18" t="s">
        <v>81</v>
      </c>
    </row>
    <row r="429" s="2" customFormat="1" ht="24.15" customHeight="1">
      <c r="A429" s="39"/>
      <c r="B429" s="40"/>
      <c r="C429" s="205" t="s">
        <v>357</v>
      </c>
      <c r="D429" s="205" t="s">
        <v>128</v>
      </c>
      <c r="E429" s="206" t="s">
        <v>535</v>
      </c>
      <c r="F429" s="207" t="s">
        <v>536</v>
      </c>
      <c r="G429" s="208" t="s">
        <v>224</v>
      </c>
      <c r="H429" s="209">
        <v>3907.578</v>
      </c>
      <c r="I429" s="210"/>
      <c r="J429" s="211">
        <f>ROUND(I429*H429,2)</f>
        <v>0</v>
      </c>
      <c r="K429" s="207" t="s">
        <v>132</v>
      </c>
      <c r="L429" s="45"/>
      <c r="M429" s="212" t="s">
        <v>19</v>
      </c>
      <c r="N429" s="213" t="s">
        <v>42</v>
      </c>
      <c r="O429" s="85"/>
      <c r="P429" s="214">
        <f>O429*H429</f>
        <v>0</v>
      </c>
      <c r="Q429" s="214">
        <v>0</v>
      </c>
      <c r="R429" s="214">
        <f>Q429*H429</f>
        <v>0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133</v>
      </c>
      <c r="AT429" s="216" t="s">
        <v>128</v>
      </c>
      <c r="AU429" s="216" t="s">
        <v>81</v>
      </c>
      <c r="AY429" s="18" t="s">
        <v>126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79</v>
      </c>
      <c r="BK429" s="217">
        <f>ROUND(I429*H429,2)</f>
        <v>0</v>
      </c>
      <c r="BL429" s="18" t="s">
        <v>133</v>
      </c>
      <c r="BM429" s="216" t="s">
        <v>537</v>
      </c>
    </row>
    <row r="430" s="2" customFormat="1">
      <c r="A430" s="39"/>
      <c r="B430" s="40"/>
      <c r="C430" s="41"/>
      <c r="D430" s="218" t="s">
        <v>134</v>
      </c>
      <c r="E430" s="41"/>
      <c r="F430" s="219" t="s">
        <v>538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134</v>
      </c>
      <c r="AU430" s="18" t="s">
        <v>81</v>
      </c>
    </row>
    <row r="431" s="14" customFormat="1">
      <c r="A431" s="14"/>
      <c r="B431" s="234"/>
      <c r="C431" s="235"/>
      <c r="D431" s="225" t="s">
        <v>136</v>
      </c>
      <c r="E431" s="236" t="s">
        <v>19</v>
      </c>
      <c r="F431" s="237" t="s">
        <v>539</v>
      </c>
      <c r="G431" s="235"/>
      <c r="H431" s="238">
        <v>3907.578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4" t="s">
        <v>136</v>
      </c>
      <c r="AU431" s="244" t="s">
        <v>81</v>
      </c>
      <c r="AV431" s="14" t="s">
        <v>81</v>
      </c>
      <c r="AW431" s="14" t="s">
        <v>32</v>
      </c>
      <c r="AX431" s="14" t="s">
        <v>71</v>
      </c>
      <c r="AY431" s="244" t="s">
        <v>126</v>
      </c>
    </row>
    <row r="432" s="15" customFormat="1">
      <c r="A432" s="15"/>
      <c r="B432" s="245"/>
      <c r="C432" s="246"/>
      <c r="D432" s="225" t="s">
        <v>136</v>
      </c>
      <c r="E432" s="247" t="s">
        <v>19</v>
      </c>
      <c r="F432" s="248" t="s">
        <v>139</v>
      </c>
      <c r="G432" s="246"/>
      <c r="H432" s="249">
        <v>3907.578</v>
      </c>
      <c r="I432" s="250"/>
      <c r="J432" s="246"/>
      <c r="K432" s="246"/>
      <c r="L432" s="251"/>
      <c r="M432" s="252"/>
      <c r="N432" s="253"/>
      <c r="O432" s="253"/>
      <c r="P432" s="253"/>
      <c r="Q432" s="253"/>
      <c r="R432" s="253"/>
      <c r="S432" s="253"/>
      <c r="T432" s="25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5" t="s">
        <v>136</v>
      </c>
      <c r="AU432" s="255" t="s">
        <v>81</v>
      </c>
      <c r="AV432" s="15" t="s">
        <v>133</v>
      </c>
      <c r="AW432" s="15" t="s">
        <v>32</v>
      </c>
      <c r="AX432" s="15" t="s">
        <v>79</v>
      </c>
      <c r="AY432" s="255" t="s">
        <v>126</v>
      </c>
    </row>
    <row r="433" s="2" customFormat="1" ht="16.5" customHeight="1">
      <c r="A433" s="39"/>
      <c r="B433" s="40"/>
      <c r="C433" s="205" t="s">
        <v>540</v>
      </c>
      <c r="D433" s="205" t="s">
        <v>128</v>
      </c>
      <c r="E433" s="206" t="s">
        <v>541</v>
      </c>
      <c r="F433" s="207" t="s">
        <v>542</v>
      </c>
      <c r="G433" s="208" t="s">
        <v>224</v>
      </c>
      <c r="H433" s="209">
        <v>205.66200000000001</v>
      </c>
      <c r="I433" s="210"/>
      <c r="J433" s="211">
        <f>ROUND(I433*H433,2)</f>
        <v>0</v>
      </c>
      <c r="K433" s="207" t="s">
        <v>132</v>
      </c>
      <c r="L433" s="45"/>
      <c r="M433" s="212" t="s">
        <v>19</v>
      </c>
      <c r="N433" s="213" t="s">
        <v>42</v>
      </c>
      <c r="O433" s="85"/>
      <c r="P433" s="214">
        <f>O433*H433</f>
        <v>0</v>
      </c>
      <c r="Q433" s="214">
        <v>0</v>
      </c>
      <c r="R433" s="214">
        <f>Q433*H433</f>
        <v>0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133</v>
      </c>
      <c r="AT433" s="216" t="s">
        <v>128</v>
      </c>
      <c r="AU433" s="216" t="s">
        <v>81</v>
      </c>
      <c r="AY433" s="18" t="s">
        <v>126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79</v>
      </c>
      <c r="BK433" s="217">
        <f>ROUND(I433*H433,2)</f>
        <v>0</v>
      </c>
      <c r="BL433" s="18" t="s">
        <v>133</v>
      </c>
      <c r="BM433" s="216" t="s">
        <v>543</v>
      </c>
    </row>
    <row r="434" s="2" customFormat="1">
      <c r="A434" s="39"/>
      <c r="B434" s="40"/>
      <c r="C434" s="41"/>
      <c r="D434" s="218" t="s">
        <v>134</v>
      </c>
      <c r="E434" s="41"/>
      <c r="F434" s="219" t="s">
        <v>544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134</v>
      </c>
      <c r="AU434" s="18" t="s">
        <v>81</v>
      </c>
    </row>
    <row r="435" s="14" customFormat="1">
      <c r="A435" s="14"/>
      <c r="B435" s="234"/>
      <c r="C435" s="235"/>
      <c r="D435" s="225" t="s">
        <v>136</v>
      </c>
      <c r="E435" s="236" t="s">
        <v>19</v>
      </c>
      <c r="F435" s="237" t="s">
        <v>545</v>
      </c>
      <c r="G435" s="235"/>
      <c r="H435" s="238">
        <v>205.66200000000001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4" t="s">
        <v>136</v>
      </c>
      <c r="AU435" s="244" t="s">
        <v>81</v>
      </c>
      <c r="AV435" s="14" t="s">
        <v>81</v>
      </c>
      <c r="AW435" s="14" t="s">
        <v>32</v>
      </c>
      <c r="AX435" s="14" t="s">
        <v>71</v>
      </c>
      <c r="AY435" s="244" t="s">
        <v>126</v>
      </c>
    </row>
    <row r="436" s="15" customFormat="1">
      <c r="A436" s="15"/>
      <c r="B436" s="245"/>
      <c r="C436" s="246"/>
      <c r="D436" s="225" t="s">
        <v>136</v>
      </c>
      <c r="E436" s="247" t="s">
        <v>19</v>
      </c>
      <c r="F436" s="248" t="s">
        <v>139</v>
      </c>
      <c r="G436" s="246"/>
      <c r="H436" s="249">
        <v>205.66200000000001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5" t="s">
        <v>136</v>
      </c>
      <c r="AU436" s="255" t="s">
        <v>81</v>
      </c>
      <c r="AV436" s="15" t="s">
        <v>133</v>
      </c>
      <c r="AW436" s="15" t="s">
        <v>32</v>
      </c>
      <c r="AX436" s="15" t="s">
        <v>79</v>
      </c>
      <c r="AY436" s="255" t="s">
        <v>126</v>
      </c>
    </row>
    <row r="437" s="2" customFormat="1" ht="24.15" customHeight="1">
      <c r="A437" s="39"/>
      <c r="B437" s="40"/>
      <c r="C437" s="205" t="s">
        <v>361</v>
      </c>
      <c r="D437" s="205" t="s">
        <v>128</v>
      </c>
      <c r="E437" s="206" t="s">
        <v>546</v>
      </c>
      <c r="F437" s="207" t="s">
        <v>547</v>
      </c>
      <c r="G437" s="208" t="s">
        <v>224</v>
      </c>
      <c r="H437" s="209">
        <v>47.000999999999998</v>
      </c>
      <c r="I437" s="210"/>
      <c r="J437" s="211">
        <f>ROUND(I437*H437,2)</f>
        <v>0</v>
      </c>
      <c r="K437" s="207" t="s">
        <v>150</v>
      </c>
      <c r="L437" s="45"/>
      <c r="M437" s="212" t="s">
        <v>19</v>
      </c>
      <c r="N437" s="213" t="s">
        <v>42</v>
      </c>
      <c r="O437" s="85"/>
      <c r="P437" s="214">
        <f>O437*H437</f>
        <v>0</v>
      </c>
      <c r="Q437" s="214">
        <v>0</v>
      </c>
      <c r="R437" s="214">
        <f>Q437*H437</f>
        <v>0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133</v>
      </c>
      <c r="AT437" s="216" t="s">
        <v>128</v>
      </c>
      <c r="AU437" s="216" t="s">
        <v>81</v>
      </c>
      <c r="AY437" s="18" t="s">
        <v>126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79</v>
      </c>
      <c r="BK437" s="217">
        <f>ROUND(I437*H437,2)</f>
        <v>0</v>
      </c>
      <c r="BL437" s="18" t="s">
        <v>133</v>
      </c>
      <c r="BM437" s="216" t="s">
        <v>548</v>
      </c>
    </row>
    <row r="438" s="2" customFormat="1">
      <c r="A438" s="39"/>
      <c r="B438" s="40"/>
      <c r="C438" s="41"/>
      <c r="D438" s="218" t="s">
        <v>134</v>
      </c>
      <c r="E438" s="41"/>
      <c r="F438" s="219" t="s">
        <v>549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134</v>
      </c>
      <c r="AU438" s="18" t="s">
        <v>81</v>
      </c>
    </row>
    <row r="439" s="14" customFormat="1">
      <c r="A439" s="14"/>
      <c r="B439" s="234"/>
      <c r="C439" s="235"/>
      <c r="D439" s="225" t="s">
        <v>136</v>
      </c>
      <c r="E439" s="236" t="s">
        <v>19</v>
      </c>
      <c r="F439" s="237" t="s">
        <v>550</v>
      </c>
      <c r="G439" s="235"/>
      <c r="H439" s="238">
        <v>20.831</v>
      </c>
      <c r="I439" s="239"/>
      <c r="J439" s="235"/>
      <c r="K439" s="235"/>
      <c r="L439" s="240"/>
      <c r="M439" s="241"/>
      <c r="N439" s="242"/>
      <c r="O439" s="242"/>
      <c r="P439" s="242"/>
      <c r="Q439" s="242"/>
      <c r="R439" s="242"/>
      <c r="S439" s="242"/>
      <c r="T439" s="24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4" t="s">
        <v>136</v>
      </c>
      <c r="AU439" s="244" t="s">
        <v>81</v>
      </c>
      <c r="AV439" s="14" t="s">
        <v>81</v>
      </c>
      <c r="AW439" s="14" t="s">
        <v>32</v>
      </c>
      <c r="AX439" s="14" t="s">
        <v>71</v>
      </c>
      <c r="AY439" s="244" t="s">
        <v>126</v>
      </c>
    </row>
    <row r="440" s="14" customFormat="1">
      <c r="A440" s="14"/>
      <c r="B440" s="234"/>
      <c r="C440" s="235"/>
      <c r="D440" s="225" t="s">
        <v>136</v>
      </c>
      <c r="E440" s="236" t="s">
        <v>19</v>
      </c>
      <c r="F440" s="237" t="s">
        <v>551</v>
      </c>
      <c r="G440" s="235"/>
      <c r="H440" s="238">
        <v>22.329999999999998</v>
      </c>
      <c r="I440" s="239"/>
      <c r="J440" s="235"/>
      <c r="K440" s="235"/>
      <c r="L440" s="240"/>
      <c r="M440" s="241"/>
      <c r="N440" s="242"/>
      <c r="O440" s="242"/>
      <c r="P440" s="242"/>
      <c r="Q440" s="242"/>
      <c r="R440" s="242"/>
      <c r="S440" s="242"/>
      <c r="T440" s="24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4" t="s">
        <v>136</v>
      </c>
      <c r="AU440" s="244" t="s">
        <v>81</v>
      </c>
      <c r="AV440" s="14" t="s">
        <v>81</v>
      </c>
      <c r="AW440" s="14" t="s">
        <v>32</v>
      </c>
      <c r="AX440" s="14" t="s">
        <v>71</v>
      </c>
      <c r="AY440" s="244" t="s">
        <v>126</v>
      </c>
    </row>
    <row r="441" s="14" customFormat="1">
      <c r="A441" s="14"/>
      <c r="B441" s="234"/>
      <c r="C441" s="235"/>
      <c r="D441" s="225" t="s">
        <v>136</v>
      </c>
      <c r="E441" s="236" t="s">
        <v>19</v>
      </c>
      <c r="F441" s="237" t="s">
        <v>552</v>
      </c>
      <c r="G441" s="235"/>
      <c r="H441" s="238">
        <v>3.8399999999999999</v>
      </c>
      <c r="I441" s="239"/>
      <c r="J441" s="235"/>
      <c r="K441" s="235"/>
      <c r="L441" s="240"/>
      <c r="M441" s="241"/>
      <c r="N441" s="242"/>
      <c r="O441" s="242"/>
      <c r="P441" s="242"/>
      <c r="Q441" s="242"/>
      <c r="R441" s="242"/>
      <c r="S441" s="242"/>
      <c r="T441" s="24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4" t="s">
        <v>136</v>
      </c>
      <c r="AU441" s="244" t="s">
        <v>81</v>
      </c>
      <c r="AV441" s="14" t="s">
        <v>81</v>
      </c>
      <c r="AW441" s="14" t="s">
        <v>32</v>
      </c>
      <c r="AX441" s="14" t="s">
        <v>71</v>
      </c>
      <c r="AY441" s="244" t="s">
        <v>126</v>
      </c>
    </row>
    <row r="442" s="15" customFormat="1">
      <c r="A442" s="15"/>
      <c r="B442" s="245"/>
      <c r="C442" s="246"/>
      <c r="D442" s="225" t="s">
        <v>136</v>
      </c>
      <c r="E442" s="247" t="s">
        <v>19</v>
      </c>
      <c r="F442" s="248" t="s">
        <v>139</v>
      </c>
      <c r="G442" s="246"/>
      <c r="H442" s="249">
        <v>47.001000000000005</v>
      </c>
      <c r="I442" s="250"/>
      <c r="J442" s="246"/>
      <c r="K442" s="246"/>
      <c r="L442" s="251"/>
      <c r="M442" s="252"/>
      <c r="N442" s="253"/>
      <c r="O442" s="253"/>
      <c r="P442" s="253"/>
      <c r="Q442" s="253"/>
      <c r="R442" s="253"/>
      <c r="S442" s="253"/>
      <c r="T442" s="25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5" t="s">
        <v>136</v>
      </c>
      <c r="AU442" s="255" t="s">
        <v>81</v>
      </c>
      <c r="AV442" s="15" t="s">
        <v>133</v>
      </c>
      <c r="AW442" s="15" t="s">
        <v>32</v>
      </c>
      <c r="AX442" s="15" t="s">
        <v>79</v>
      </c>
      <c r="AY442" s="255" t="s">
        <v>126</v>
      </c>
    </row>
    <row r="443" s="2" customFormat="1" ht="24.15" customHeight="1">
      <c r="A443" s="39"/>
      <c r="B443" s="40"/>
      <c r="C443" s="205" t="s">
        <v>553</v>
      </c>
      <c r="D443" s="205" t="s">
        <v>128</v>
      </c>
      <c r="E443" s="206" t="s">
        <v>554</v>
      </c>
      <c r="F443" s="207" t="s">
        <v>254</v>
      </c>
      <c r="G443" s="208" t="s">
        <v>224</v>
      </c>
      <c r="H443" s="209">
        <v>154.458</v>
      </c>
      <c r="I443" s="210"/>
      <c r="J443" s="211">
        <f>ROUND(I443*H443,2)</f>
        <v>0</v>
      </c>
      <c r="K443" s="207" t="s">
        <v>150</v>
      </c>
      <c r="L443" s="45"/>
      <c r="M443" s="212" t="s">
        <v>19</v>
      </c>
      <c r="N443" s="213" t="s">
        <v>42</v>
      </c>
      <c r="O443" s="85"/>
      <c r="P443" s="214">
        <f>O443*H443</f>
        <v>0</v>
      </c>
      <c r="Q443" s="214">
        <v>0</v>
      </c>
      <c r="R443" s="214">
        <f>Q443*H443</f>
        <v>0</v>
      </c>
      <c r="S443" s="214">
        <v>0</v>
      </c>
      <c r="T443" s="215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6" t="s">
        <v>133</v>
      </c>
      <c r="AT443" s="216" t="s">
        <v>128</v>
      </c>
      <c r="AU443" s="216" t="s">
        <v>81</v>
      </c>
      <c r="AY443" s="18" t="s">
        <v>126</v>
      </c>
      <c r="BE443" s="217">
        <f>IF(N443="základní",J443,0)</f>
        <v>0</v>
      </c>
      <c r="BF443" s="217">
        <f>IF(N443="snížená",J443,0)</f>
        <v>0</v>
      </c>
      <c r="BG443" s="217">
        <f>IF(N443="zákl. přenesená",J443,0)</f>
        <v>0</v>
      </c>
      <c r="BH443" s="217">
        <f>IF(N443="sníž. přenesená",J443,0)</f>
        <v>0</v>
      </c>
      <c r="BI443" s="217">
        <f>IF(N443="nulová",J443,0)</f>
        <v>0</v>
      </c>
      <c r="BJ443" s="18" t="s">
        <v>79</v>
      </c>
      <c r="BK443" s="217">
        <f>ROUND(I443*H443,2)</f>
        <v>0</v>
      </c>
      <c r="BL443" s="18" t="s">
        <v>133</v>
      </c>
      <c r="BM443" s="216" t="s">
        <v>555</v>
      </c>
    </row>
    <row r="444" s="2" customFormat="1">
      <c r="A444" s="39"/>
      <c r="B444" s="40"/>
      <c r="C444" s="41"/>
      <c r="D444" s="218" t="s">
        <v>134</v>
      </c>
      <c r="E444" s="41"/>
      <c r="F444" s="219" t="s">
        <v>556</v>
      </c>
      <c r="G444" s="41"/>
      <c r="H444" s="41"/>
      <c r="I444" s="220"/>
      <c r="J444" s="41"/>
      <c r="K444" s="41"/>
      <c r="L444" s="45"/>
      <c r="M444" s="221"/>
      <c r="N444" s="222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134</v>
      </c>
      <c r="AU444" s="18" t="s">
        <v>81</v>
      </c>
    </row>
    <row r="445" s="14" customFormat="1">
      <c r="A445" s="14"/>
      <c r="B445" s="234"/>
      <c r="C445" s="235"/>
      <c r="D445" s="225" t="s">
        <v>136</v>
      </c>
      <c r="E445" s="236" t="s">
        <v>19</v>
      </c>
      <c r="F445" s="237" t="s">
        <v>557</v>
      </c>
      <c r="G445" s="235"/>
      <c r="H445" s="238">
        <v>23.690000000000001</v>
      </c>
      <c r="I445" s="239"/>
      <c r="J445" s="235"/>
      <c r="K445" s="235"/>
      <c r="L445" s="240"/>
      <c r="M445" s="241"/>
      <c r="N445" s="242"/>
      <c r="O445" s="242"/>
      <c r="P445" s="242"/>
      <c r="Q445" s="242"/>
      <c r="R445" s="242"/>
      <c r="S445" s="242"/>
      <c r="T445" s="24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4" t="s">
        <v>136</v>
      </c>
      <c r="AU445" s="244" t="s">
        <v>81</v>
      </c>
      <c r="AV445" s="14" t="s">
        <v>81</v>
      </c>
      <c r="AW445" s="14" t="s">
        <v>32</v>
      </c>
      <c r="AX445" s="14" t="s">
        <v>71</v>
      </c>
      <c r="AY445" s="244" t="s">
        <v>126</v>
      </c>
    </row>
    <row r="446" s="14" customFormat="1">
      <c r="A446" s="14"/>
      <c r="B446" s="234"/>
      <c r="C446" s="235"/>
      <c r="D446" s="225" t="s">
        <v>136</v>
      </c>
      <c r="E446" s="236" t="s">
        <v>19</v>
      </c>
      <c r="F446" s="237" t="s">
        <v>558</v>
      </c>
      <c r="G446" s="235"/>
      <c r="H446" s="238">
        <v>130.768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4" t="s">
        <v>136</v>
      </c>
      <c r="AU446" s="244" t="s">
        <v>81</v>
      </c>
      <c r="AV446" s="14" t="s">
        <v>81</v>
      </c>
      <c r="AW446" s="14" t="s">
        <v>32</v>
      </c>
      <c r="AX446" s="14" t="s">
        <v>71</v>
      </c>
      <c r="AY446" s="244" t="s">
        <v>126</v>
      </c>
    </row>
    <row r="447" s="15" customFormat="1">
      <c r="A447" s="15"/>
      <c r="B447" s="245"/>
      <c r="C447" s="246"/>
      <c r="D447" s="225" t="s">
        <v>136</v>
      </c>
      <c r="E447" s="247" t="s">
        <v>19</v>
      </c>
      <c r="F447" s="248" t="s">
        <v>139</v>
      </c>
      <c r="G447" s="246"/>
      <c r="H447" s="249">
        <v>154.458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5" t="s">
        <v>136</v>
      </c>
      <c r="AU447" s="255" t="s">
        <v>81</v>
      </c>
      <c r="AV447" s="15" t="s">
        <v>133</v>
      </c>
      <c r="AW447" s="15" t="s">
        <v>32</v>
      </c>
      <c r="AX447" s="15" t="s">
        <v>79</v>
      </c>
      <c r="AY447" s="255" t="s">
        <v>126</v>
      </c>
    </row>
    <row r="448" s="2" customFormat="1" ht="24.15" customHeight="1">
      <c r="A448" s="39"/>
      <c r="B448" s="40"/>
      <c r="C448" s="205" t="s">
        <v>366</v>
      </c>
      <c r="D448" s="205" t="s">
        <v>128</v>
      </c>
      <c r="E448" s="206" t="s">
        <v>559</v>
      </c>
      <c r="F448" s="207" t="s">
        <v>560</v>
      </c>
      <c r="G448" s="208" t="s">
        <v>224</v>
      </c>
      <c r="H448" s="209">
        <v>4.2030000000000003</v>
      </c>
      <c r="I448" s="210"/>
      <c r="J448" s="211">
        <f>ROUND(I448*H448,2)</f>
        <v>0</v>
      </c>
      <c r="K448" s="207" t="s">
        <v>132</v>
      </c>
      <c r="L448" s="45"/>
      <c r="M448" s="212" t="s">
        <v>19</v>
      </c>
      <c r="N448" s="213" t="s">
        <v>42</v>
      </c>
      <c r="O448" s="85"/>
      <c r="P448" s="214">
        <f>O448*H448</f>
        <v>0</v>
      </c>
      <c r="Q448" s="214">
        <v>0</v>
      </c>
      <c r="R448" s="214">
        <f>Q448*H448</f>
        <v>0</v>
      </c>
      <c r="S448" s="214">
        <v>0</v>
      </c>
      <c r="T448" s="215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6" t="s">
        <v>133</v>
      </c>
      <c r="AT448" s="216" t="s">
        <v>128</v>
      </c>
      <c r="AU448" s="216" t="s">
        <v>81</v>
      </c>
      <c r="AY448" s="18" t="s">
        <v>126</v>
      </c>
      <c r="BE448" s="217">
        <f>IF(N448="základní",J448,0)</f>
        <v>0</v>
      </c>
      <c r="BF448" s="217">
        <f>IF(N448="snížená",J448,0)</f>
        <v>0</v>
      </c>
      <c r="BG448" s="217">
        <f>IF(N448="zákl. přenesená",J448,0)</f>
        <v>0</v>
      </c>
      <c r="BH448" s="217">
        <f>IF(N448="sníž. přenesená",J448,0)</f>
        <v>0</v>
      </c>
      <c r="BI448" s="217">
        <f>IF(N448="nulová",J448,0)</f>
        <v>0</v>
      </c>
      <c r="BJ448" s="18" t="s">
        <v>79</v>
      </c>
      <c r="BK448" s="217">
        <f>ROUND(I448*H448,2)</f>
        <v>0</v>
      </c>
      <c r="BL448" s="18" t="s">
        <v>133</v>
      </c>
      <c r="BM448" s="216" t="s">
        <v>561</v>
      </c>
    </row>
    <row r="449" s="2" customFormat="1">
      <c r="A449" s="39"/>
      <c r="B449" s="40"/>
      <c r="C449" s="41"/>
      <c r="D449" s="218" t="s">
        <v>134</v>
      </c>
      <c r="E449" s="41"/>
      <c r="F449" s="219" t="s">
        <v>562</v>
      </c>
      <c r="G449" s="41"/>
      <c r="H449" s="41"/>
      <c r="I449" s="220"/>
      <c r="J449" s="41"/>
      <c r="K449" s="41"/>
      <c r="L449" s="45"/>
      <c r="M449" s="221"/>
      <c r="N449" s="222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134</v>
      </c>
      <c r="AU449" s="18" t="s">
        <v>81</v>
      </c>
    </row>
    <row r="450" s="14" customFormat="1">
      <c r="A450" s="14"/>
      <c r="B450" s="234"/>
      <c r="C450" s="235"/>
      <c r="D450" s="225" t="s">
        <v>136</v>
      </c>
      <c r="E450" s="236" t="s">
        <v>19</v>
      </c>
      <c r="F450" s="237" t="s">
        <v>563</v>
      </c>
      <c r="G450" s="235"/>
      <c r="H450" s="238">
        <v>4.2030000000000003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4" t="s">
        <v>136</v>
      </c>
      <c r="AU450" s="244" t="s">
        <v>81</v>
      </c>
      <c r="AV450" s="14" t="s">
        <v>81</v>
      </c>
      <c r="AW450" s="14" t="s">
        <v>32</v>
      </c>
      <c r="AX450" s="14" t="s">
        <v>71</v>
      </c>
      <c r="AY450" s="244" t="s">
        <v>126</v>
      </c>
    </row>
    <row r="451" s="15" customFormat="1">
      <c r="A451" s="15"/>
      <c r="B451" s="245"/>
      <c r="C451" s="246"/>
      <c r="D451" s="225" t="s">
        <v>136</v>
      </c>
      <c r="E451" s="247" t="s">
        <v>19</v>
      </c>
      <c r="F451" s="248" t="s">
        <v>139</v>
      </c>
      <c r="G451" s="246"/>
      <c r="H451" s="249">
        <v>4.2030000000000003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5" t="s">
        <v>136</v>
      </c>
      <c r="AU451" s="255" t="s">
        <v>81</v>
      </c>
      <c r="AV451" s="15" t="s">
        <v>133</v>
      </c>
      <c r="AW451" s="15" t="s">
        <v>32</v>
      </c>
      <c r="AX451" s="15" t="s">
        <v>79</v>
      </c>
      <c r="AY451" s="255" t="s">
        <v>126</v>
      </c>
    </row>
    <row r="452" s="12" customFormat="1" ht="22.8" customHeight="1">
      <c r="A452" s="12"/>
      <c r="B452" s="189"/>
      <c r="C452" s="190"/>
      <c r="D452" s="191" t="s">
        <v>70</v>
      </c>
      <c r="E452" s="203" t="s">
        <v>564</v>
      </c>
      <c r="F452" s="203" t="s">
        <v>565</v>
      </c>
      <c r="G452" s="190"/>
      <c r="H452" s="190"/>
      <c r="I452" s="193"/>
      <c r="J452" s="204">
        <f>BK452</f>
        <v>0</v>
      </c>
      <c r="K452" s="190"/>
      <c r="L452" s="195"/>
      <c r="M452" s="196"/>
      <c r="N452" s="197"/>
      <c r="O452" s="197"/>
      <c r="P452" s="198">
        <f>SUM(P453:P454)</f>
        <v>0</v>
      </c>
      <c r="Q452" s="197"/>
      <c r="R452" s="198">
        <f>SUM(R453:R454)</f>
        <v>0</v>
      </c>
      <c r="S452" s="197"/>
      <c r="T452" s="199">
        <f>SUM(T453:T454)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00" t="s">
        <v>79</v>
      </c>
      <c r="AT452" s="201" t="s">
        <v>70</v>
      </c>
      <c r="AU452" s="201" t="s">
        <v>79</v>
      </c>
      <c r="AY452" s="200" t="s">
        <v>126</v>
      </c>
      <c r="BK452" s="202">
        <f>SUM(BK453:BK454)</f>
        <v>0</v>
      </c>
    </row>
    <row r="453" s="2" customFormat="1" ht="24.15" customHeight="1">
      <c r="A453" s="39"/>
      <c r="B453" s="40"/>
      <c r="C453" s="205" t="s">
        <v>566</v>
      </c>
      <c r="D453" s="205" t="s">
        <v>128</v>
      </c>
      <c r="E453" s="206" t="s">
        <v>567</v>
      </c>
      <c r="F453" s="207" t="s">
        <v>568</v>
      </c>
      <c r="G453" s="208" t="s">
        <v>224</v>
      </c>
      <c r="H453" s="209">
        <v>478.33300000000003</v>
      </c>
      <c r="I453" s="210"/>
      <c r="J453" s="211">
        <f>ROUND(I453*H453,2)</f>
        <v>0</v>
      </c>
      <c r="K453" s="207" t="s">
        <v>150</v>
      </c>
      <c r="L453" s="45"/>
      <c r="M453" s="212" t="s">
        <v>19</v>
      </c>
      <c r="N453" s="213" t="s">
        <v>42</v>
      </c>
      <c r="O453" s="85"/>
      <c r="P453" s="214">
        <f>O453*H453</f>
        <v>0</v>
      </c>
      <c r="Q453" s="214">
        <v>0</v>
      </c>
      <c r="R453" s="214">
        <f>Q453*H453</f>
        <v>0</v>
      </c>
      <c r="S453" s="214">
        <v>0</v>
      </c>
      <c r="T453" s="215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6" t="s">
        <v>133</v>
      </c>
      <c r="AT453" s="216" t="s">
        <v>128</v>
      </c>
      <c r="AU453" s="216" t="s">
        <v>81</v>
      </c>
      <c r="AY453" s="18" t="s">
        <v>126</v>
      </c>
      <c r="BE453" s="217">
        <f>IF(N453="základní",J453,0)</f>
        <v>0</v>
      </c>
      <c r="BF453" s="217">
        <f>IF(N453="snížená",J453,0)</f>
        <v>0</v>
      </c>
      <c r="BG453" s="217">
        <f>IF(N453="zákl. přenesená",J453,0)</f>
        <v>0</v>
      </c>
      <c r="BH453" s="217">
        <f>IF(N453="sníž. přenesená",J453,0)</f>
        <v>0</v>
      </c>
      <c r="BI453" s="217">
        <f>IF(N453="nulová",J453,0)</f>
        <v>0</v>
      </c>
      <c r="BJ453" s="18" t="s">
        <v>79</v>
      </c>
      <c r="BK453" s="217">
        <f>ROUND(I453*H453,2)</f>
        <v>0</v>
      </c>
      <c r="BL453" s="18" t="s">
        <v>133</v>
      </c>
      <c r="BM453" s="216" t="s">
        <v>569</v>
      </c>
    </row>
    <row r="454" s="2" customFormat="1">
      <c r="A454" s="39"/>
      <c r="B454" s="40"/>
      <c r="C454" s="41"/>
      <c r="D454" s="218" t="s">
        <v>134</v>
      </c>
      <c r="E454" s="41"/>
      <c r="F454" s="219" t="s">
        <v>570</v>
      </c>
      <c r="G454" s="41"/>
      <c r="H454" s="41"/>
      <c r="I454" s="220"/>
      <c r="J454" s="41"/>
      <c r="K454" s="41"/>
      <c r="L454" s="45"/>
      <c r="M454" s="221"/>
      <c r="N454" s="222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134</v>
      </c>
      <c r="AU454" s="18" t="s">
        <v>81</v>
      </c>
    </row>
    <row r="455" s="12" customFormat="1" ht="25.92" customHeight="1">
      <c r="A455" s="12"/>
      <c r="B455" s="189"/>
      <c r="C455" s="190"/>
      <c r="D455" s="191" t="s">
        <v>70</v>
      </c>
      <c r="E455" s="192" t="s">
        <v>571</v>
      </c>
      <c r="F455" s="192" t="s">
        <v>572</v>
      </c>
      <c r="G455" s="190"/>
      <c r="H455" s="190"/>
      <c r="I455" s="193"/>
      <c r="J455" s="194">
        <f>BK455</f>
        <v>0</v>
      </c>
      <c r="K455" s="190"/>
      <c r="L455" s="195"/>
      <c r="M455" s="196"/>
      <c r="N455" s="197"/>
      <c r="O455" s="197"/>
      <c r="P455" s="198">
        <f>P456</f>
        <v>0</v>
      </c>
      <c r="Q455" s="197"/>
      <c r="R455" s="198">
        <f>R456</f>
        <v>0</v>
      </c>
      <c r="S455" s="197"/>
      <c r="T455" s="199">
        <f>T456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0" t="s">
        <v>81</v>
      </c>
      <c r="AT455" s="201" t="s">
        <v>70</v>
      </c>
      <c r="AU455" s="201" t="s">
        <v>71</v>
      </c>
      <c r="AY455" s="200" t="s">
        <v>126</v>
      </c>
      <c r="BK455" s="202">
        <f>BK456</f>
        <v>0</v>
      </c>
    </row>
    <row r="456" s="12" customFormat="1" ht="22.8" customHeight="1">
      <c r="A456" s="12"/>
      <c r="B456" s="189"/>
      <c r="C456" s="190"/>
      <c r="D456" s="191" t="s">
        <v>70</v>
      </c>
      <c r="E456" s="203" t="s">
        <v>573</v>
      </c>
      <c r="F456" s="203" t="s">
        <v>574</v>
      </c>
      <c r="G456" s="190"/>
      <c r="H456" s="190"/>
      <c r="I456" s="193"/>
      <c r="J456" s="204">
        <f>BK456</f>
        <v>0</v>
      </c>
      <c r="K456" s="190"/>
      <c r="L456" s="195"/>
      <c r="M456" s="196"/>
      <c r="N456" s="197"/>
      <c r="O456" s="197"/>
      <c r="P456" s="198">
        <f>SUM(P457:P463)</f>
        <v>0</v>
      </c>
      <c r="Q456" s="197"/>
      <c r="R456" s="198">
        <f>SUM(R457:R463)</f>
        <v>0</v>
      </c>
      <c r="S456" s="197"/>
      <c r="T456" s="199">
        <f>SUM(T457:T463)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0" t="s">
        <v>81</v>
      </c>
      <c r="AT456" s="201" t="s">
        <v>70</v>
      </c>
      <c r="AU456" s="201" t="s">
        <v>79</v>
      </c>
      <c r="AY456" s="200" t="s">
        <v>126</v>
      </c>
      <c r="BK456" s="202">
        <f>SUM(BK457:BK463)</f>
        <v>0</v>
      </c>
    </row>
    <row r="457" s="2" customFormat="1" ht="24.15" customHeight="1">
      <c r="A457" s="39"/>
      <c r="B457" s="40"/>
      <c r="C457" s="205" t="s">
        <v>370</v>
      </c>
      <c r="D457" s="205" t="s">
        <v>128</v>
      </c>
      <c r="E457" s="206" t="s">
        <v>575</v>
      </c>
      <c r="F457" s="207" t="s">
        <v>576</v>
      </c>
      <c r="G457" s="208" t="s">
        <v>131</v>
      </c>
      <c r="H457" s="209">
        <v>64.980000000000004</v>
      </c>
      <c r="I457" s="210"/>
      <c r="J457" s="211">
        <f>ROUND(I457*H457,2)</f>
        <v>0</v>
      </c>
      <c r="K457" s="207" t="s">
        <v>132</v>
      </c>
      <c r="L457" s="45"/>
      <c r="M457" s="212" t="s">
        <v>19</v>
      </c>
      <c r="N457" s="213" t="s">
        <v>42</v>
      </c>
      <c r="O457" s="85"/>
      <c r="P457" s="214">
        <f>O457*H457</f>
        <v>0</v>
      </c>
      <c r="Q457" s="214">
        <v>0</v>
      </c>
      <c r="R457" s="214">
        <f>Q457*H457</f>
        <v>0</v>
      </c>
      <c r="S457" s="214">
        <v>0</v>
      </c>
      <c r="T457" s="215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6" t="s">
        <v>186</v>
      </c>
      <c r="AT457" s="216" t="s">
        <v>128</v>
      </c>
      <c r="AU457" s="216" t="s">
        <v>81</v>
      </c>
      <c r="AY457" s="18" t="s">
        <v>126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18" t="s">
        <v>79</v>
      </c>
      <c r="BK457" s="217">
        <f>ROUND(I457*H457,2)</f>
        <v>0</v>
      </c>
      <c r="BL457" s="18" t="s">
        <v>186</v>
      </c>
      <c r="BM457" s="216" t="s">
        <v>577</v>
      </c>
    </row>
    <row r="458" s="2" customFormat="1">
      <c r="A458" s="39"/>
      <c r="B458" s="40"/>
      <c r="C458" s="41"/>
      <c r="D458" s="218" t="s">
        <v>134</v>
      </c>
      <c r="E458" s="41"/>
      <c r="F458" s="219" t="s">
        <v>578</v>
      </c>
      <c r="G458" s="41"/>
      <c r="H458" s="41"/>
      <c r="I458" s="220"/>
      <c r="J458" s="41"/>
      <c r="K458" s="41"/>
      <c r="L458" s="45"/>
      <c r="M458" s="221"/>
      <c r="N458" s="222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134</v>
      </c>
      <c r="AU458" s="18" t="s">
        <v>81</v>
      </c>
    </row>
    <row r="459" s="14" customFormat="1">
      <c r="A459" s="14"/>
      <c r="B459" s="234"/>
      <c r="C459" s="235"/>
      <c r="D459" s="225" t="s">
        <v>136</v>
      </c>
      <c r="E459" s="236" t="s">
        <v>19</v>
      </c>
      <c r="F459" s="237" t="s">
        <v>579</v>
      </c>
      <c r="G459" s="235"/>
      <c r="H459" s="238">
        <v>32.280000000000001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4" t="s">
        <v>136</v>
      </c>
      <c r="AU459" s="244" t="s">
        <v>81</v>
      </c>
      <c r="AV459" s="14" t="s">
        <v>81</v>
      </c>
      <c r="AW459" s="14" t="s">
        <v>32</v>
      </c>
      <c r="AX459" s="14" t="s">
        <v>71</v>
      </c>
      <c r="AY459" s="244" t="s">
        <v>126</v>
      </c>
    </row>
    <row r="460" s="14" customFormat="1">
      <c r="A460" s="14"/>
      <c r="B460" s="234"/>
      <c r="C460" s="235"/>
      <c r="D460" s="225" t="s">
        <v>136</v>
      </c>
      <c r="E460" s="236" t="s">
        <v>19</v>
      </c>
      <c r="F460" s="237" t="s">
        <v>580</v>
      </c>
      <c r="G460" s="235"/>
      <c r="H460" s="238">
        <v>32.700000000000003</v>
      </c>
      <c r="I460" s="239"/>
      <c r="J460" s="235"/>
      <c r="K460" s="235"/>
      <c r="L460" s="240"/>
      <c r="M460" s="241"/>
      <c r="N460" s="242"/>
      <c r="O460" s="242"/>
      <c r="P460" s="242"/>
      <c r="Q460" s="242"/>
      <c r="R460" s="242"/>
      <c r="S460" s="242"/>
      <c r="T460" s="24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4" t="s">
        <v>136</v>
      </c>
      <c r="AU460" s="244" t="s">
        <v>81</v>
      </c>
      <c r="AV460" s="14" t="s">
        <v>81</v>
      </c>
      <c r="AW460" s="14" t="s">
        <v>32</v>
      </c>
      <c r="AX460" s="14" t="s">
        <v>71</v>
      </c>
      <c r="AY460" s="244" t="s">
        <v>126</v>
      </c>
    </row>
    <row r="461" s="15" customFormat="1">
      <c r="A461" s="15"/>
      <c r="B461" s="245"/>
      <c r="C461" s="246"/>
      <c r="D461" s="225" t="s">
        <v>136</v>
      </c>
      <c r="E461" s="247" t="s">
        <v>19</v>
      </c>
      <c r="F461" s="248" t="s">
        <v>139</v>
      </c>
      <c r="G461" s="246"/>
      <c r="H461" s="249">
        <v>64.980000000000004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5" t="s">
        <v>136</v>
      </c>
      <c r="AU461" s="255" t="s">
        <v>81</v>
      </c>
      <c r="AV461" s="15" t="s">
        <v>133</v>
      </c>
      <c r="AW461" s="15" t="s">
        <v>32</v>
      </c>
      <c r="AX461" s="15" t="s">
        <v>79</v>
      </c>
      <c r="AY461" s="255" t="s">
        <v>126</v>
      </c>
    </row>
    <row r="462" s="2" customFormat="1" ht="24.15" customHeight="1">
      <c r="A462" s="39"/>
      <c r="B462" s="40"/>
      <c r="C462" s="205" t="s">
        <v>581</v>
      </c>
      <c r="D462" s="205" t="s">
        <v>128</v>
      </c>
      <c r="E462" s="206" t="s">
        <v>582</v>
      </c>
      <c r="F462" s="207" t="s">
        <v>583</v>
      </c>
      <c r="G462" s="208" t="s">
        <v>224</v>
      </c>
      <c r="H462" s="209">
        <v>0.051999999999999998</v>
      </c>
      <c r="I462" s="210"/>
      <c r="J462" s="211">
        <f>ROUND(I462*H462,2)</f>
        <v>0</v>
      </c>
      <c r="K462" s="207" t="s">
        <v>132</v>
      </c>
      <c r="L462" s="45"/>
      <c r="M462" s="212" t="s">
        <v>19</v>
      </c>
      <c r="N462" s="213" t="s">
        <v>42</v>
      </c>
      <c r="O462" s="85"/>
      <c r="P462" s="214">
        <f>O462*H462</f>
        <v>0</v>
      </c>
      <c r="Q462" s="214">
        <v>0</v>
      </c>
      <c r="R462" s="214">
        <f>Q462*H462</f>
        <v>0</v>
      </c>
      <c r="S462" s="214">
        <v>0</v>
      </c>
      <c r="T462" s="215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6" t="s">
        <v>186</v>
      </c>
      <c r="AT462" s="216" t="s">
        <v>128</v>
      </c>
      <c r="AU462" s="216" t="s">
        <v>81</v>
      </c>
      <c r="AY462" s="18" t="s">
        <v>126</v>
      </c>
      <c r="BE462" s="217">
        <f>IF(N462="základní",J462,0)</f>
        <v>0</v>
      </c>
      <c r="BF462" s="217">
        <f>IF(N462="snížená",J462,0)</f>
        <v>0</v>
      </c>
      <c r="BG462" s="217">
        <f>IF(N462="zákl. přenesená",J462,0)</f>
        <v>0</v>
      </c>
      <c r="BH462" s="217">
        <f>IF(N462="sníž. přenesená",J462,0)</f>
        <v>0</v>
      </c>
      <c r="BI462" s="217">
        <f>IF(N462="nulová",J462,0)</f>
        <v>0</v>
      </c>
      <c r="BJ462" s="18" t="s">
        <v>79</v>
      </c>
      <c r="BK462" s="217">
        <f>ROUND(I462*H462,2)</f>
        <v>0</v>
      </c>
      <c r="BL462" s="18" t="s">
        <v>186</v>
      </c>
      <c r="BM462" s="216" t="s">
        <v>584</v>
      </c>
    </row>
    <row r="463" s="2" customFormat="1">
      <c r="A463" s="39"/>
      <c r="B463" s="40"/>
      <c r="C463" s="41"/>
      <c r="D463" s="218" t="s">
        <v>134</v>
      </c>
      <c r="E463" s="41"/>
      <c r="F463" s="219" t="s">
        <v>585</v>
      </c>
      <c r="G463" s="41"/>
      <c r="H463" s="41"/>
      <c r="I463" s="220"/>
      <c r="J463" s="41"/>
      <c r="K463" s="41"/>
      <c r="L463" s="45"/>
      <c r="M463" s="221"/>
      <c r="N463" s="222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134</v>
      </c>
      <c r="AU463" s="18" t="s">
        <v>81</v>
      </c>
    </row>
    <row r="464" s="12" customFormat="1" ht="25.92" customHeight="1">
      <c r="A464" s="12"/>
      <c r="B464" s="189"/>
      <c r="C464" s="190"/>
      <c r="D464" s="191" t="s">
        <v>70</v>
      </c>
      <c r="E464" s="192" t="s">
        <v>586</v>
      </c>
      <c r="F464" s="192" t="s">
        <v>587</v>
      </c>
      <c r="G464" s="190"/>
      <c r="H464" s="190"/>
      <c r="I464" s="193"/>
      <c r="J464" s="194">
        <f>BK464</f>
        <v>0</v>
      </c>
      <c r="K464" s="190"/>
      <c r="L464" s="195"/>
      <c r="M464" s="196"/>
      <c r="N464" s="197"/>
      <c r="O464" s="197"/>
      <c r="P464" s="198">
        <f>SUM(P465:P466)</f>
        <v>0</v>
      </c>
      <c r="Q464" s="197"/>
      <c r="R464" s="198">
        <f>SUM(R465:R466)</f>
        <v>0</v>
      </c>
      <c r="S464" s="197"/>
      <c r="T464" s="199">
        <f>SUM(T465:T466)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00" t="s">
        <v>133</v>
      </c>
      <c r="AT464" s="201" t="s">
        <v>70</v>
      </c>
      <c r="AU464" s="201" t="s">
        <v>71</v>
      </c>
      <c r="AY464" s="200" t="s">
        <v>126</v>
      </c>
      <c r="BK464" s="202">
        <f>SUM(BK465:BK466)</f>
        <v>0</v>
      </c>
    </row>
    <row r="465" s="2" customFormat="1" ht="16.5" customHeight="1">
      <c r="A465" s="39"/>
      <c r="B465" s="40"/>
      <c r="C465" s="205" t="s">
        <v>375</v>
      </c>
      <c r="D465" s="205" t="s">
        <v>128</v>
      </c>
      <c r="E465" s="206" t="s">
        <v>588</v>
      </c>
      <c r="F465" s="207" t="s">
        <v>589</v>
      </c>
      <c r="G465" s="208" t="s">
        <v>590</v>
      </c>
      <c r="H465" s="209">
        <v>20</v>
      </c>
      <c r="I465" s="210"/>
      <c r="J465" s="211">
        <f>ROUND(I465*H465,2)</f>
        <v>0</v>
      </c>
      <c r="K465" s="207" t="s">
        <v>150</v>
      </c>
      <c r="L465" s="45"/>
      <c r="M465" s="212" t="s">
        <v>19</v>
      </c>
      <c r="N465" s="213" t="s">
        <v>42</v>
      </c>
      <c r="O465" s="85"/>
      <c r="P465" s="214">
        <f>O465*H465</f>
        <v>0</v>
      </c>
      <c r="Q465" s="214">
        <v>0</v>
      </c>
      <c r="R465" s="214">
        <f>Q465*H465</f>
        <v>0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591</v>
      </c>
      <c r="AT465" s="216" t="s">
        <v>128</v>
      </c>
      <c r="AU465" s="216" t="s">
        <v>79</v>
      </c>
      <c r="AY465" s="18" t="s">
        <v>126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79</v>
      </c>
      <c r="BK465" s="217">
        <f>ROUND(I465*H465,2)</f>
        <v>0</v>
      </c>
      <c r="BL465" s="18" t="s">
        <v>591</v>
      </c>
      <c r="BM465" s="216" t="s">
        <v>592</v>
      </c>
    </row>
    <row r="466" s="2" customFormat="1">
      <c r="A466" s="39"/>
      <c r="B466" s="40"/>
      <c r="C466" s="41"/>
      <c r="D466" s="218" t="s">
        <v>134</v>
      </c>
      <c r="E466" s="41"/>
      <c r="F466" s="219" t="s">
        <v>593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134</v>
      </c>
      <c r="AU466" s="18" t="s">
        <v>79</v>
      </c>
    </row>
    <row r="467" s="12" customFormat="1" ht="25.92" customHeight="1">
      <c r="A467" s="12"/>
      <c r="B467" s="189"/>
      <c r="C467" s="190"/>
      <c r="D467" s="191" t="s">
        <v>70</v>
      </c>
      <c r="E467" s="192" t="s">
        <v>594</v>
      </c>
      <c r="F467" s="192" t="s">
        <v>595</v>
      </c>
      <c r="G467" s="190"/>
      <c r="H467" s="190"/>
      <c r="I467" s="193"/>
      <c r="J467" s="194">
        <f>BK467</f>
        <v>0</v>
      </c>
      <c r="K467" s="190"/>
      <c r="L467" s="195"/>
      <c r="M467" s="196"/>
      <c r="N467" s="197"/>
      <c r="O467" s="197"/>
      <c r="P467" s="198">
        <f>P468+P485+P495</f>
        <v>0</v>
      </c>
      <c r="Q467" s="197"/>
      <c r="R467" s="198">
        <f>R468+R485+R495</f>
        <v>0</v>
      </c>
      <c r="S467" s="197"/>
      <c r="T467" s="199">
        <f>T468+T485+T495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00" t="s">
        <v>159</v>
      </c>
      <c r="AT467" s="201" t="s">
        <v>70</v>
      </c>
      <c r="AU467" s="201" t="s">
        <v>71</v>
      </c>
      <c r="AY467" s="200" t="s">
        <v>126</v>
      </c>
      <c r="BK467" s="202">
        <f>BK468+BK485+BK495</f>
        <v>0</v>
      </c>
    </row>
    <row r="468" s="12" customFormat="1" ht="22.8" customHeight="1">
      <c r="A468" s="12"/>
      <c r="B468" s="189"/>
      <c r="C468" s="190"/>
      <c r="D468" s="191" t="s">
        <v>70</v>
      </c>
      <c r="E468" s="203" t="s">
        <v>596</v>
      </c>
      <c r="F468" s="203" t="s">
        <v>597</v>
      </c>
      <c r="G468" s="190"/>
      <c r="H468" s="190"/>
      <c r="I468" s="193"/>
      <c r="J468" s="204">
        <f>BK468</f>
        <v>0</v>
      </c>
      <c r="K468" s="190"/>
      <c r="L468" s="195"/>
      <c r="M468" s="196"/>
      <c r="N468" s="197"/>
      <c r="O468" s="197"/>
      <c r="P468" s="198">
        <f>SUM(P469:P484)</f>
        <v>0</v>
      </c>
      <c r="Q468" s="197"/>
      <c r="R468" s="198">
        <f>SUM(R469:R484)</f>
        <v>0</v>
      </c>
      <c r="S468" s="197"/>
      <c r="T468" s="199">
        <f>SUM(T469:T484)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0" t="s">
        <v>159</v>
      </c>
      <c r="AT468" s="201" t="s">
        <v>70</v>
      </c>
      <c r="AU468" s="201" t="s">
        <v>79</v>
      </c>
      <c r="AY468" s="200" t="s">
        <v>126</v>
      </c>
      <c r="BK468" s="202">
        <f>SUM(BK469:BK484)</f>
        <v>0</v>
      </c>
    </row>
    <row r="469" s="2" customFormat="1" ht="16.5" customHeight="1">
      <c r="A469" s="39"/>
      <c r="B469" s="40"/>
      <c r="C469" s="205" t="s">
        <v>598</v>
      </c>
      <c r="D469" s="205" t="s">
        <v>128</v>
      </c>
      <c r="E469" s="206" t="s">
        <v>599</v>
      </c>
      <c r="F469" s="207" t="s">
        <v>600</v>
      </c>
      <c r="G469" s="208" t="s">
        <v>601</v>
      </c>
      <c r="H469" s="209">
        <v>15</v>
      </c>
      <c r="I469" s="210"/>
      <c r="J469" s="211">
        <f>ROUND(I469*H469,2)</f>
        <v>0</v>
      </c>
      <c r="K469" s="207" t="s">
        <v>19</v>
      </c>
      <c r="L469" s="45"/>
      <c r="M469" s="212" t="s">
        <v>19</v>
      </c>
      <c r="N469" s="213" t="s">
        <v>42</v>
      </c>
      <c r="O469" s="85"/>
      <c r="P469" s="214">
        <f>O469*H469</f>
        <v>0</v>
      </c>
      <c r="Q469" s="214">
        <v>0</v>
      </c>
      <c r="R469" s="214">
        <f>Q469*H469</f>
        <v>0</v>
      </c>
      <c r="S469" s="214">
        <v>0</v>
      </c>
      <c r="T469" s="215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16" t="s">
        <v>133</v>
      </c>
      <c r="AT469" s="216" t="s">
        <v>128</v>
      </c>
      <c r="AU469" s="216" t="s">
        <v>81</v>
      </c>
      <c r="AY469" s="18" t="s">
        <v>126</v>
      </c>
      <c r="BE469" s="217">
        <f>IF(N469="základní",J469,0)</f>
        <v>0</v>
      </c>
      <c r="BF469" s="217">
        <f>IF(N469="snížená",J469,0)</f>
        <v>0</v>
      </c>
      <c r="BG469" s="217">
        <f>IF(N469="zákl. přenesená",J469,0)</f>
        <v>0</v>
      </c>
      <c r="BH469" s="217">
        <f>IF(N469="sníž. přenesená",J469,0)</f>
        <v>0</v>
      </c>
      <c r="BI469" s="217">
        <f>IF(N469="nulová",J469,0)</f>
        <v>0</v>
      </c>
      <c r="BJ469" s="18" t="s">
        <v>79</v>
      </c>
      <c r="BK469" s="217">
        <f>ROUND(I469*H469,2)</f>
        <v>0</v>
      </c>
      <c r="BL469" s="18" t="s">
        <v>133</v>
      </c>
      <c r="BM469" s="216" t="s">
        <v>602</v>
      </c>
    </row>
    <row r="470" s="13" customFormat="1">
      <c r="A470" s="13"/>
      <c r="B470" s="223"/>
      <c r="C470" s="224"/>
      <c r="D470" s="225" t="s">
        <v>136</v>
      </c>
      <c r="E470" s="226" t="s">
        <v>19</v>
      </c>
      <c r="F470" s="227" t="s">
        <v>603</v>
      </c>
      <c r="G470" s="224"/>
      <c r="H470" s="226" t="s">
        <v>19</v>
      </c>
      <c r="I470" s="228"/>
      <c r="J470" s="224"/>
      <c r="K470" s="224"/>
      <c r="L470" s="229"/>
      <c r="M470" s="230"/>
      <c r="N470" s="231"/>
      <c r="O470" s="231"/>
      <c r="P470" s="231"/>
      <c r="Q470" s="231"/>
      <c r="R470" s="231"/>
      <c r="S470" s="231"/>
      <c r="T470" s="23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3" t="s">
        <v>136</v>
      </c>
      <c r="AU470" s="233" t="s">
        <v>81</v>
      </c>
      <c r="AV470" s="13" t="s">
        <v>79</v>
      </c>
      <c r="AW470" s="13" t="s">
        <v>32</v>
      </c>
      <c r="AX470" s="13" t="s">
        <v>71</v>
      </c>
      <c r="AY470" s="233" t="s">
        <v>126</v>
      </c>
    </row>
    <row r="471" s="14" customFormat="1">
      <c r="A471" s="14"/>
      <c r="B471" s="234"/>
      <c r="C471" s="235"/>
      <c r="D471" s="225" t="s">
        <v>136</v>
      </c>
      <c r="E471" s="236" t="s">
        <v>19</v>
      </c>
      <c r="F471" s="237" t="s">
        <v>8</v>
      </c>
      <c r="G471" s="235"/>
      <c r="H471" s="238">
        <v>15</v>
      </c>
      <c r="I471" s="239"/>
      <c r="J471" s="235"/>
      <c r="K471" s="235"/>
      <c r="L471" s="240"/>
      <c r="M471" s="241"/>
      <c r="N471" s="242"/>
      <c r="O471" s="242"/>
      <c r="P471" s="242"/>
      <c r="Q471" s="242"/>
      <c r="R471" s="242"/>
      <c r="S471" s="242"/>
      <c r="T471" s="24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4" t="s">
        <v>136</v>
      </c>
      <c r="AU471" s="244" t="s">
        <v>81</v>
      </c>
      <c r="AV471" s="14" t="s">
        <v>81</v>
      </c>
      <c r="AW471" s="14" t="s">
        <v>32</v>
      </c>
      <c r="AX471" s="14" t="s">
        <v>71</v>
      </c>
      <c r="AY471" s="244" t="s">
        <v>126</v>
      </c>
    </row>
    <row r="472" s="15" customFormat="1">
      <c r="A472" s="15"/>
      <c r="B472" s="245"/>
      <c r="C472" s="246"/>
      <c r="D472" s="225" t="s">
        <v>136</v>
      </c>
      <c r="E472" s="247" t="s">
        <v>19</v>
      </c>
      <c r="F472" s="248" t="s">
        <v>139</v>
      </c>
      <c r="G472" s="246"/>
      <c r="H472" s="249">
        <v>15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5" t="s">
        <v>136</v>
      </c>
      <c r="AU472" s="255" t="s">
        <v>81</v>
      </c>
      <c r="AV472" s="15" t="s">
        <v>133</v>
      </c>
      <c r="AW472" s="15" t="s">
        <v>32</v>
      </c>
      <c r="AX472" s="15" t="s">
        <v>79</v>
      </c>
      <c r="AY472" s="255" t="s">
        <v>126</v>
      </c>
    </row>
    <row r="473" s="2" customFormat="1" ht="16.5" customHeight="1">
      <c r="A473" s="39"/>
      <c r="B473" s="40"/>
      <c r="C473" s="205" t="s">
        <v>379</v>
      </c>
      <c r="D473" s="205" t="s">
        <v>128</v>
      </c>
      <c r="E473" s="206" t="s">
        <v>604</v>
      </c>
      <c r="F473" s="207" t="s">
        <v>605</v>
      </c>
      <c r="G473" s="208" t="s">
        <v>601</v>
      </c>
      <c r="H473" s="209">
        <v>10</v>
      </c>
      <c r="I473" s="210"/>
      <c r="J473" s="211">
        <f>ROUND(I473*H473,2)</f>
        <v>0</v>
      </c>
      <c r="K473" s="207" t="s">
        <v>19</v>
      </c>
      <c r="L473" s="45"/>
      <c r="M473" s="212" t="s">
        <v>19</v>
      </c>
      <c r="N473" s="213" t="s">
        <v>42</v>
      </c>
      <c r="O473" s="85"/>
      <c r="P473" s="214">
        <f>O473*H473</f>
        <v>0</v>
      </c>
      <c r="Q473" s="214">
        <v>0</v>
      </c>
      <c r="R473" s="214">
        <f>Q473*H473</f>
        <v>0</v>
      </c>
      <c r="S473" s="214">
        <v>0</v>
      </c>
      <c r="T473" s="215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133</v>
      </c>
      <c r="AT473" s="216" t="s">
        <v>128</v>
      </c>
      <c r="AU473" s="216" t="s">
        <v>81</v>
      </c>
      <c r="AY473" s="18" t="s">
        <v>126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79</v>
      </c>
      <c r="BK473" s="217">
        <f>ROUND(I473*H473,2)</f>
        <v>0</v>
      </c>
      <c r="BL473" s="18" t="s">
        <v>133</v>
      </c>
      <c r="BM473" s="216" t="s">
        <v>606</v>
      </c>
    </row>
    <row r="474" s="13" customFormat="1">
      <c r="A474" s="13"/>
      <c r="B474" s="223"/>
      <c r="C474" s="224"/>
      <c r="D474" s="225" t="s">
        <v>136</v>
      </c>
      <c r="E474" s="226" t="s">
        <v>19</v>
      </c>
      <c r="F474" s="227" t="s">
        <v>603</v>
      </c>
      <c r="G474" s="224"/>
      <c r="H474" s="226" t="s">
        <v>19</v>
      </c>
      <c r="I474" s="228"/>
      <c r="J474" s="224"/>
      <c r="K474" s="224"/>
      <c r="L474" s="229"/>
      <c r="M474" s="230"/>
      <c r="N474" s="231"/>
      <c r="O474" s="231"/>
      <c r="P474" s="231"/>
      <c r="Q474" s="231"/>
      <c r="R474" s="231"/>
      <c r="S474" s="231"/>
      <c r="T474" s="23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3" t="s">
        <v>136</v>
      </c>
      <c r="AU474" s="233" t="s">
        <v>81</v>
      </c>
      <c r="AV474" s="13" t="s">
        <v>79</v>
      </c>
      <c r="AW474" s="13" t="s">
        <v>32</v>
      </c>
      <c r="AX474" s="13" t="s">
        <v>71</v>
      </c>
      <c r="AY474" s="233" t="s">
        <v>126</v>
      </c>
    </row>
    <row r="475" s="14" customFormat="1">
      <c r="A475" s="14"/>
      <c r="B475" s="234"/>
      <c r="C475" s="235"/>
      <c r="D475" s="225" t="s">
        <v>136</v>
      </c>
      <c r="E475" s="236" t="s">
        <v>19</v>
      </c>
      <c r="F475" s="237" t="s">
        <v>163</v>
      </c>
      <c r="G475" s="235"/>
      <c r="H475" s="238">
        <v>10</v>
      </c>
      <c r="I475" s="239"/>
      <c r="J475" s="235"/>
      <c r="K475" s="235"/>
      <c r="L475" s="240"/>
      <c r="M475" s="241"/>
      <c r="N475" s="242"/>
      <c r="O475" s="242"/>
      <c r="P475" s="242"/>
      <c r="Q475" s="242"/>
      <c r="R475" s="242"/>
      <c r="S475" s="242"/>
      <c r="T475" s="24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4" t="s">
        <v>136</v>
      </c>
      <c r="AU475" s="244" t="s">
        <v>81</v>
      </c>
      <c r="AV475" s="14" t="s">
        <v>81</v>
      </c>
      <c r="AW475" s="14" t="s">
        <v>32</v>
      </c>
      <c r="AX475" s="14" t="s">
        <v>71</v>
      </c>
      <c r="AY475" s="244" t="s">
        <v>126</v>
      </c>
    </row>
    <row r="476" s="15" customFormat="1">
      <c r="A476" s="15"/>
      <c r="B476" s="245"/>
      <c r="C476" s="246"/>
      <c r="D476" s="225" t="s">
        <v>136</v>
      </c>
      <c r="E476" s="247" t="s">
        <v>19</v>
      </c>
      <c r="F476" s="248" t="s">
        <v>139</v>
      </c>
      <c r="G476" s="246"/>
      <c r="H476" s="249">
        <v>10</v>
      </c>
      <c r="I476" s="250"/>
      <c r="J476" s="246"/>
      <c r="K476" s="246"/>
      <c r="L476" s="251"/>
      <c r="M476" s="252"/>
      <c r="N476" s="253"/>
      <c r="O476" s="253"/>
      <c r="P476" s="253"/>
      <c r="Q476" s="253"/>
      <c r="R476" s="253"/>
      <c r="S476" s="253"/>
      <c r="T476" s="25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5" t="s">
        <v>136</v>
      </c>
      <c r="AU476" s="255" t="s">
        <v>81</v>
      </c>
      <c r="AV476" s="15" t="s">
        <v>133</v>
      </c>
      <c r="AW476" s="15" t="s">
        <v>32</v>
      </c>
      <c r="AX476" s="15" t="s">
        <v>79</v>
      </c>
      <c r="AY476" s="255" t="s">
        <v>126</v>
      </c>
    </row>
    <row r="477" s="2" customFormat="1" ht="16.5" customHeight="1">
      <c r="A477" s="39"/>
      <c r="B477" s="40"/>
      <c r="C477" s="205" t="s">
        <v>607</v>
      </c>
      <c r="D477" s="205" t="s">
        <v>128</v>
      </c>
      <c r="E477" s="206" t="s">
        <v>608</v>
      </c>
      <c r="F477" s="207" t="s">
        <v>609</v>
      </c>
      <c r="G477" s="208" t="s">
        <v>601</v>
      </c>
      <c r="H477" s="209">
        <v>10</v>
      </c>
      <c r="I477" s="210"/>
      <c r="J477" s="211">
        <f>ROUND(I477*H477,2)</f>
        <v>0</v>
      </c>
      <c r="K477" s="207" t="s">
        <v>19</v>
      </c>
      <c r="L477" s="45"/>
      <c r="M477" s="212" t="s">
        <v>19</v>
      </c>
      <c r="N477" s="213" t="s">
        <v>42</v>
      </c>
      <c r="O477" s="85"/>
      <c r="P477" s="214">
        <f>O477*H477</f>
        <v>0</v>
      </c>
      <c r="Q477" s="214">
        <v>0</v>
      </c>
      <c r="R477" s="214">
        <f>Q477*H477</f>
        <v>0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133</v>
      </c>
      <c r="AT477" s="216" t="s">
        <v>128</v>
      </c>
      <c r="AU477" s="216" t="s">
        <v>81</v>
      </c>
      <c r="AY477" s="18" t="s">
        <v>126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79</v>
      </c>
      <c r="BK477" s="217">
        <f>ROUND(I477*H477,2)</f>
        <v>0</v>
      </c>
      <c r="BL477" s="18" t="s">
        <v>133</v>
      </c>
      <c r="BM477" s="216" t="s">
        <v>610</v>
      </c>
    </row>
    <row r="478" s="13" customFormat="1">
      <c r="A478" s="13"/>
      <c r="B478" s="223"/>
      <c r="C478" s="224"/>
      <c r="D478" s="225" t="s">
        <v>136</v>
      </c>
      <c r="E478" s="226" t="s">
        <v>19</v>
      </c>
      <c r="F478" s="227" t="s">
        <v>603</v>
      </c>
      <c r="G478" s="224"/>
      <c r="H478" s="226" t="s">
        <v>19</v>
      </c>
      <c r="I478" s="228"/>
      <c r="J478" s="224"/>
      <c r="K478" s="224"/>
      <c r="L478" s="229"/>
      <c r="M478" s="230"/>
      <c r="N478" s="231"/>
      <c r="O478" s="231"/>
      <c r="P478" s="231"/>
      <c r="Q478" s="231"/>
      <c r="R478" s="231"/>
      <c r="S478" s="231"/>
      <c r="T478" s="23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3" t="s">
        <v>136</v>
      </c>
      <c r="AU478" s="233" t="s">
        <v>81</v>
      </c>
      <c r="AV478" s="13" t="s">
        <v>79</v>
      </c>
      <c r="AW478" s="13" t="s">
        <v>32</v>
      </c>
      <c r="AX478" s="13" t="s">
        <v>71</v>
      </c>
      <c r="AY478" s="233" t="s">
        <v>126</v>
      </c>
    </row>
    <row r="479" s="14" customFormat="1">
      <c r="A479" s="14"/>
      <c r="B479" s="234"/>
      <c r="C479" s="235"/>
      <c r="D479" s="225" t="s">
        <v>136</v>
      </c>
      <c r="E479" s="236" t="s">
        <v>19</v>
      </c>
      <c r="F479" s="237" t="s">
        <v>163</v>
      </c>
      <c r="G479" s="235"/>
      <c r="H479" s="238">
        <v>10</v>
      </c>
      <c r="I479" s="239"/>
      <c r="J479" s="235"/>
      <c r="K479" s="235"/>
      <c r="L479" s="240"/>
      <c r="M479" s="241"/>
      <c r="N479" s="242"/>
      <c r="O479" s="242"/>
      <c r="P479" s="242"/>
      <c r="Q479" s="242"/>
      <c r="R479" s="242"/>
      <c r="S479" s="242"/>
      <c r="T479" s="24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4" t="s">
        <v>136</v>
      </c>
      <c r="AU479" s="244" t="s">
        <v>81</v>
      </c>
      <c r="AV479" s="14" t="s">
        <v>81</v>
      </c>
      <c r="AW479" s="14" t="s">
        <v>32</v>
      </c>
      <c r="AX479" s="14" t="s">
        <v>71</v>
      </c>
      <c r="AY479" s="244" t="s">
        <v>126</v>
      </c>
    </row>
    <row r="480" s="15" customFormat="1">
      <c r="A480" s="15"/>
      <c r="B480" s="245"/>
      <c r="C480" s="246"/>
      <c r="D480" s="225" t="s">
        <v>136</v>
      </c>
      <c r="E480" s="247" t="s">
        <v>19</v>
      </c>
      <c r="F480" s="248" t="s">
        <v>139</v>
      </c>
      <c r="G480" s="246"/>
      <c r="H480" s="249">
        <v>10</v>
      </c>
      <c r="I480" s="250"/>
      <c r="J480" s="246"/>
      <c r="K480" s="246"/>
      <c r="L480" s="251"/>
      <c r="M480" s="252"/>
      <c r="N480" s="253"/>
      <c r="O480" s="253"/>
      <c r="P480" s="253"/>
      <c r="Q480" s="253"/>
      <c r="R480" s="253"/>
      <c r="S480" s="253"/>
      <c r="T480" s="25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5" t="s">
        <v>136</v>
      </c>
      <c r="AU480" s="255" t="s">
        <v>81</v>
      </c>
      <c r="AV480" s="15" t="s">
        <v>133</v>
      </c>
      <c r="AW480" s="15" t="s">
        <v>32</v>
      </c>
      <c r="AX480" s="15" t="s">
        <v>79</v>
      </c>
      <c r="AY480" s="255" t="s">
        <v>126</v>
      </c>
    </row>
    <row r="481" s="2" customFormat="1" ht="16.5" customHeight="1">
      <c r="A481" s="39"/>
      <c r="B481" s="40"/>
      <c r="C481" s="205" t="s">
        <v>384</v>
      </c>
      <c r="D481" s="205" t="s">
        <v>128</v>
      </c>
      <c r="E481" s="206" t="s">
        <v>611</v>
      </c>
      <c r="F481" s="207" t="s">
        <v>612</v>
      </c>
      <c r="G481" s="208" t="s">
        <v>601</v>
      </c>
      <c r="H481" s="209">
        <v>15</v>
      </c>
      <c r="I481" s="210"/>
      <c r="J481" s="211">
        <f>ROUND(I481*H481,2)</f>
        <v>0</v>
      </c>
      <c r="K481" s="207" t="s">
        <v>19</v>
      </c>
      <c r="L481" s="45"/>
      <c r="M481" s="212" t="s">
        <v>19</v>
      </c>
      <c r="N481" s="213" t="s">
        <v>42</v>
      </c>
      <c r="O481" s="85"/>
      <c r="P481" s="214">
        <f>O481*H481</f>
        <v>0</v>
      </c>
      <c r="Q481" s="214">
        <v>0</v>
      </c>
      <c r="R481" s="214">
        <f>Q481*H481</f>
        <v>0</v>
      </c>
      <c r="S481" s="214">
        <v>0</v>
      </c>
      <c r="T481" s="215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6" t="s">
        <v>133</v>
      </c>
      <c r="AT481" s="216" t="s">
        <v>128</v>
      </c>
      <c r="AU481" s="216" t="s">
        <v>81</v>
      </c>
      <c r="AY481" s="18" t="s">
        <v>126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18" t="s">
        <v>79</v>
      </c>
      <c r="BK481" s="217">
        <f>ROUND(I481*H481,2)</f>
        <v>0</v>
      </c>
      <c r="BL481" s="18" t="s">
        <v>133</v>
      </c>
      <c r="BM481" s="216" t="s">
        <v>613</v>
      </c>
    </row>
    <row r="482" s="13" customFormat="1">
      <c r="A482" s="13"/>
      <c r="B482" s="223"/>
      <c r="C482" s="224"/>
      <c r="D482" s="225" t="s">
        <v>136</v>
      </c>
      <c r="E482" s="226" t="s">
        <v>19</v>
      </c>
      <c r="F482" s="227" t="s">
        <v>614</v>
      </c>
      <c r="G482" s="224"/>
      <c r="H482" s="226" t="s">
        <v>19</v>
      </c>
      <c r="I482" s="228"/>
      <c r="J482" s="224"/>
      <c r="K482" s="224"/>
      <c r="L482" s="229"/>
      <c r="M482" s="230"/>
      <c r="N482" s="231"/>
      <c r="O482" s="231"/>
      <c r="P482" s="231"/>
      <c r="Q482" s="231"/>
      <c r="R482" s="231"/>
      <c r="S482" s="231"/>
      <c r="T482" s="23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3" t="s">
        <v>136</v>
      </c>
      <c r="AU482" s="233" t="s">
        <v>81</v>
      </c>
      <c r="AV482" s="13" t="s">
        <v>79</v>
      </c>
      <c r="AW482" s="13" t="s">
        <v>32</v>
      </c>
      <c r="AX482" s="13" t="s">
        <v>71</v>
      </c>
      <c r="AY482" s="233" t="s">
        <v>126</v>
      </c>
    </row>
    <row r="483" s="14" customFormat="1">
      <c r="A483" s="14"/>
      <c r="B483" s="234"/>
      <c r="C483" s="235"/>
      <c r="D483" s="225" t="s">
        <v>136</v>
      </c>
      <c r="E483" s="236" t="s">
        <v>19</v>
      </c>
      <c r="F483" s="237" t="s">
        <v>8</v>
      </c>
      <c r="G483" s="235"/>
      <c r="H483" s="238">
        <v>15</v>
      </c>
      <c r="I483" s="239"/>
      <c r="J483" s="235"/>
      <c r="K483" s="235"/>
      <c r="L483" s="240"/>
      <c r="M483" s="241"/>
      <c r="N483" s="242"/>
      <c r="O483" s="242"/>
      <c r="P483" s="242"/>
      <c r="Q483" s="242"/>
      <c r="R483" s="242"/>
      <c r="S483" s="242"/>
      <c r="T483" s="24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4" t="s">
        <v>136</v>
      </c>
      <c r="AU483" s="244" t="s">
        <v>81</v>
      </c>
      <c r="AV483" s="14" t="s">
        <v>81</v>
      </c>
      <c r="AW483" s="14" t="s">
        <v>32</v>
      </c>
      <c r="AX483" s="14" t="s">
        <v>71</v>
      </c>
      <c r="AY483" s="244" t="s">
        <v>126</v>
      </c>
    </row>
    <row r="484" s="15" customFormat="1">
      <c r="A484" s="15"/>
      <c r="B484" s="245"/>
      <c r="C484" s="246"/>
      <c r="D484" s="225" t="s">
        <v>136</v>
      </c>
      <c r="E484" s="247" t="s">
        <v>19</v>
      </c>
      <c r="F484" s="248" t="s">
        <v>139</v>
      </c>
      <c r="G484" s="246"/>
      <c r="H484" s="249">
        <v>15</v>
      </c>
      <c r="I484" s="250"/>
      <c r="J484" s="246"/>
      <c r="K484" s="246"/>
      <c r="L484" s="251"/>
      <c r="M484" s="252"/>
      <c r="N484" s="253"/>
      <c r="O484" s="253"/>
      <c r="P484" s="253"/>
      <c r="Q484" s="253"/>
      <c r="R484" s="253"/>
      <c r="S484" s="253"/>
      <c r="T484" s="25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5" t="s">
        <v>136</v>
      </c>
      <c r="AU484" s="255" t="s">
        <v>81</v>
      </c>
      <c r="AV484" s="15" t="s">
        <v>133</v>
      </c>
      <c r="AW484" s="15" t="s">
        <v>32</v>
      </c>
      <c r="AX484" s="15" t="s">
        <v>79</v>
      </c>
      <c r="AY484" s="255" t="s">
        <v>126</v>
      </c>
    </row>
    <row r="485" s="12" customFormat="1" ht="22.8" customHeight="1">
      <c r="A485" s="12"/>
      <c r="B485" s="189"/>
      <c r="C485" s="190"/>
      <c r="D485" s="191" t="s">
        <v>70</v>
      </c>
      <c r="E485" s="203" t="s">
        <v>615</v>
      </c>
      <c r="F485" s="203" t="s">
        <v>616</v>
      </c>
      <c r="G485" s="190"/>
      <c r="H485" s="190"/>
      <c r="I485" s="193"/>
      <c r="J485" s="204">
        <f>BK485</f>
        <v>0</v>
      </c>
      <c r="K485" s="190"/>
      <c r="L485" s="195"/>
      <c r="M485" s="196"/>
      <c r="N485" s="197"/>
      <c r="O485" s="197"/>
      <c r="P485" s="198">
        <f>SUM(P486:P494)</f>
        <v>0</v>
      </c>
      <c r="Q485" s="197"/>
      <c r="R485" s="198">
        <f>SUM(R486:R494)</f>
        <v>0</v>
      </c>
      <c r="S485" s="197"/>
      <c r="T485" s="199">
        <f>SUM(T486:T494)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00" t="s">
        <v>159</v>
      </c>
      <c r="AT485" s="201" t="s">
        <v>70</v>
      </c>
      <c r="AU485" s="201" t="s">
        <v>79</v>
      </c>
      <c r="AY485" s="200" t="s">
        <v>126</v>
      </c>
      <c r="BK485" s="202">
        <f>SUM(BK486:BK494)</f>
        <v>0</v>
      </c>
    </row>
    <row r="486" s="2" customFormat="1" ht="16.5" customHeight="1">
      <c r="A486" s="39"/>
      <c r="B486" s="40"/>
      <c r="C486" s="205" t="s">
        <v>617</v>
      </c>
      <c r="D486" s="205" t="s">
        <v>128</v>
      </c>
      <c r="E486" s="206" t="s">
        <v>618</v>
      </c>
      <c r="F486" s="207" t="s">
        <v>619</v>
      </c>
      <c r="G486" s="208" t="s">
        <v>526</v>
      </c>
      <c r="H486" s="209">
        <v>1</v>
      </c>
      <c r="I486" s="210"/>
      <c r="J486" s="211">
        <f>ROUND(I486*H486,2)</f>
        <v>0</v>
      </c>
      <c r="K486" s="207" t="s">
        <v>19</v>
      </c>
      <c r="L486" s="45"/>
      <c r="M486" s="212" t="s">
        <v>19</v>
      </c>
      <c r="N486" s="213" t="s">
        <v>42</v>
      </c>
      <c r="O486" s="85"/>
      <c r="P486" s="214">
        <f>O486*H486</f>
        <v>0</v>
      </c>
      <c r="Q486" s="214">
        <v>0</v>
      </c>
      <c r="R486" s="214">
        <f>Q486*H486</f>
        <v>0</v>
      </c>
      <c r="S486" s="214">
        <v>0</v>
      </c>
      <c r="T486" s="215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6" t="s">
        <v>133</v>
      </c>
      <c r="AT486" s="216" t="s">
        <v>128</v>
      </c>
      <c r="AU486" s="216" t="s">
        <v>81</v>
      </c>
      <c r="AY486" s="18" t="s">
        <v>126</v>
      </c>
      <c r="BE486" s="217">
        <f>IF(N486="základní",J486,0)</f>
        <v>0</v>
      </c>
      <c r="BF486" s="217">
        <f>IF(N486="snížená",J486,0)</f>
        <v>0</v>
      </c>
      <c r="BG486" s="217">
        <f>IF(N486="zákl. přenesená",J486,0)</f>
        <v>0</v>
      </c>
      <c r="BH486" s="217">
        <f>IF(N486="sníž. přenesená",J486,0)</f>
        <v>0</v>
      </c>
      <c r="BI486" s="217">
        <f>IF(N486="nulová",J486,0)</f>
        <v>0</v>
      </c>
      <c r="BJ486" s="18" t="s">
        <v>79</v>
      </c>
      <c r="BK486" s="217">
        <f>ROUND(I486*H486,2)</f>
        <v>0</v>
      </c>
      <c r="BL486" s="18" t="s">
        <v>133</v>
      </c>
      <c r="BM486" s="216" t="s">
        <v>620</v>
      </c>
    </row>
    <row r="487" s="2" customFormat="1" ht="16.5" customHeight="1">
      <c r="A487" s="39"/>
      <c r="B487" s="40"/>
      <c r="C487" s="205" t="s">
        <v>387</v>
      </c>
      <c r="D487" s="205" t="s">
        <v>128</v>
      </c>
      <c r="E487" s="206" t="s">
        <v>621</v>
      </c>
      <c r="F487" s="207" t="s">
        <v>622</v>
      </c>
      <c r="G487" s="208" t="s">
        <v>623</v>
      </c>
      <c r="H487" s="209">
        <v>1</v>
      </c>
      <c r="I487" s="210"/>
      <c r="J487" s="211">
        <f>ROUND(I487*H487,2)</f>
        <v>0</v>
      </c>
      <c r="K487" s="207" t="s">
        <v>19</v>
      </c>
      <c r="L487" s="45"/>
      <c r="M487" s="212" t="s">
        <v>19</v>
      </c>
      <c r="N487" s="213" t="s">
        <v>42</v>
      </c>
      <c r="O487" s="85"/>
      <c r="P487" s="214">
        <f>O487*H487</f>
        <v>0</v>
      </c>
      <c r="Q487" s="214">
        <v>0</v>
      </c>
      <c r="R487" s="214">
        <f>Q487*H487</f>
        <v>0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133</v>
      </c>
      <c r="AT487" s="216" t="s">
        <v>128</v>
      </c>
      <c r="AU487" s="216" t="s">
        <v>81</v>
      </c>
      <c r="AY487" s="18" t="s">
        <v>126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79</v>
      </c>
      <c r="BK487" s="217">
        <f>ROUND(I487*H487,2)</f>
        <v>0</v>
      </c>
      <c r="BL487" s="18" t="s">
        <v>133</v>
      </c>
      <c r="BM487" s="216" t="s">
        <v>624</v>
      </c>
    </row>
    <row r="488" s="14" customFormat="1">
      <c r="A488" s="14"/>
      <c r="B488" s="234"/>
      <c r="C488" s="235"/>
      <c r="D488" s="225" t="s">
        <v>136</v>
      </c>
      <c r="E488" s="236" t="s">
        <v>19</v>
      </c>
      <c r="F488" s="237" t="s">
        <v>79</v>
      </c>
      <c r="G488" s="235"/>
      <c r="H488" s="238">
        <v>1</v>
      </c>
      <c r="I488" s="239"/>
      <c r="J488" s="235"/>
      <c r="K488" s="235"/>
      <c r="L488" s="240"/>
      <c r="M488" s="241"/>
      <c r="N488" s="242"/>
      <c r="O488" s="242"/>
      <c r="P488" s="242"/>
      <c r="Q488" s="242"/>
      <c r="R488" s="242"/>
      <c r="S488" s="242"/>
      <c r="T488" s="24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4" t="s">
        <v>136</v>
      </c>
      <c r="AU488" s="244" t="s">
        <v>81</v>
      </c>
      <c r="AV488" s="14" t="s">
        <v>81</v>
      </c>
      <c r="AW488" s="14" t="s">
        <v>32</v>
      </c>
      <c r="AX488" s="14" t="s">
        <v>71</v>
      </c>
      <c r="AY488" s="244" t="s">
        <v>126</v>
      </c>
    </row>
    <row r="489" s="15" customFormat="1">
      <c r="A489" s="15"/>
      <c r="B489" s="245"/>
      <c r="C489" s="246"/>
      <c r="D489" s="225" t="s">
        <v>136</v>
      </c>
      <c r="E489" s="247" t="s">
        <v>19</v>
      </c>
      <c r="F489" s="248" t="s">
        <v>139</v>
      </c>
      <c r="G489" s="246"/>
      <c r="H489" s="249">
        <v>1</v>
      </c>
      <c r="I489" s="250"/>
      <c r="J489" s="246"/>
      <c r="K489" s="246"/>
      <c r="L489" s="251"/>
      <c r="M489" s="252"/>
      <c r="N489" s="253"/>
      <c r="O489" s="253"/>
      <c r="P489" s="253"/>
      <c r="Q489" s="253"/>
      <c r="R489" s="253"/>
      <c r="S489" s="253"/>
      <c r="T489" s="254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5" t="s">
        <v>136</v>
      </c>
      <c r="AU489" s="255" t="s">
        <v>81</v>
      </c>
      <c r="AV489" s="15" t="s">
        <v>133</v>
      </c>
      <c r="AW489" s="15" t="s">
        <v>32</v>
      </c>
      <c r="AX489" s="15" t="s">
        <v>79</v>
      </c>
      <c r="AY489" s="255" t="s">
        <v>126</v>
      </c>
    </row>
    <row r="490" s="2" customFormat="1" ht="16.5" customHeight="1">
      <c r="A490" s="39"/>
      <c r="B490" s="40"/>
      <c r="C490" s="205" t="s">
        <v>625</v>
      </c>
      <c r="D490" s="205" t="s">
        <v>128</v>
      </c>
      <c r="E490" s="206" t="s">
        <v>626</v>
      </c>
      <c r="F490" s="207" t="s">
        <v>627</v>
      </c>
      <c r="G490" s="208" t="s">
        <v>623</v>
      </c>
      <c r="H490" s="209">
        <v>1</v>
      </c>
      <c r="I490" s="210"/>
      <c r="J490" s="211">
        <f>ROUND(I490*H490,2)</f>
        <v>0</v>
      </c>
      <c r="K490" s="207" t="s">
        <v>19</v>
      </c>
      <c r="L490" s="45"/>
      <c r="M490" s="212" t="s">
        <v>19</v>
      </c>
      <c r="N490" s="213" t="s">
        <v>42</v>
      </c>
      <c r="O490" s="85"/>
      <c r="P490" s="214">
        <f>O490*H490</f>
        <v>0</v>
      </c>
      <c r="Q490" s="214">
        <v>0</v>
      </c>
      <c r="R490" s="214">
        <f>Q490*H490</f>
        <v>0</v>
      </c>
      <c r="S490" s="214">
        <v>0</v>
      </c>
      <c r="T490" s="215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16" t="s">
        <v>133</v>
      </c>
      <c r="AT490" s="216" t="s">
        <v>128</v>
      </c>
      <c r="AU490" s="216" t="s">
        <v>81</v>
      </c>
      <c r="AY490" s="18" t="s">
        <v>126</v>
      </c>
      <c r="BE490" s="217">
        <f>IF(N490="základní",J490,0)</f>
        <v>0</v>
      </c>
      <c r="BF490" s="217">
        <f>IF(N490="snížená",J490,0)</f>
        <v>0</v>
      </c>
      <c r="BG490" s="217">
        <f>IF(N490="zákl. přenesená",J490,0)</f>
        <v>0</v>
      </c>
      <c r="BH490" s="217">
        <f>IF(N490="sníž. přenesená",J490,0)</f>
        <v>0</v>
      </c>
      <c r="BI490" s="217">
        <f>IF(N490="nulová",J490,0)</f>
        <v>0</v>
      </c>
      <c r="BJ490" s="18" t="s">
        <v>79</v>
      </c>
      <c r="BK490" s="217">
        <f>ROUND(I490*H490,2)</f>
        <v>0</v>
      </c>
      <c r="BL490" s="18" t="s">
        <v>133</v>
      </c>
      <c r="BM490" s="216" t="s">
        <v>628</v>
      </c>
    </row>
    <row r="491" s="13" customFormat="1">
      <c r="A491" s="13"/>
      <c r="B491" s="223"/>
      <c r="C491" s="224"/>
      <c r="D491" s="225" t="s">
        <v>136</v>
      </c>
      <c r="E491" s="226" t="s">
        <v>19</v>
      </c>
      <c r="F491" s="227" t="s">
        <v>629</v>
      </c>
      <c r="G491" s="224"/>
      <c r="H491" s="226" t="s">
        <v>19</v>
      </c>
      <c r="I491" s="228"/>
      <c r="J491" s="224"/>
      <c r="K491" s="224"/>
      <c r="L491" s="229"/>
      <c r="M491" s="230"/>
      <c r="N491" s="231"/>
      <c r="O491" s="231"/>
      <c r="P491" s="231"/>
      <c r="Q491" s="231"/>
      <c r="R491" s="231"/>
      <c r="S491" s="231"/>
      <c r="T491" s="23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3" t="s">
        <v>136</v>
      </c>
      <c r="AU491" s="233" t="s">
        <v>81</v>
      </c>
      <c r="AV491" s="13" t="s">
        <v>79</v>
      </c>
      <c r="AW491" s="13" t="s">
        <v>32</v>
      </c>
      <c r="AX491" s="13" t="s">
        <v>71</v>
      </c>
      <c r="AY491" s="233" t="s">
        <v>126</v>
      </c>
    </row>
    <row r="492" s="14" customFormat="1">
      <c r="A492" s="14"/>
      <c r="B492" s="234"/>
      <c r="C492" s="235"/>
      <c r="D492" s="225" t="s">
        <v>136</v>
      </c>
      <c r="E492" s="236" t="s">
        <v>19</v>
      </c>
      <c r="F492" s="237" t="s">
        <v>79</v>
      </c>
      <c r="G492" s="235"/>
      <c r="H492" s="238">
        <v>1</v>
      </c>
      <c r="I492" s="239"/>
      <c r="J492" s="235"/>
      <c r="K492" s="235"/>
      <c r="L492" s="240"/>
      <c r="M492" s="241"/>
      <c r="N492" s="242"/>
      <c r="O492" s="242"/>
      <c r="P492" s="242"/>
      <c r="Q492" s="242"/>
      <c r="R492" s="242"/>
      <c r="S492" s="242"/>
      <c r="T492" s="24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4" t="s">
        <v>136</v>
      </c>
      <c r="AU492" s="244" t="s">
        <v>81</v>
      </c>
      <c r="AV492" s="14" t="s">
        <v>81</v>
      </c>
      <c r="AW492" s="14" t="s">
        <v>32</v>
      </c>
      <c r="AX492" s="14" t="s">
        <v>71</v>
      </c>
      <c r="AY492" s="244" t="s">
        <v>126</v>
      </c>
    </row>
    <row r="493" s="15" customFormat="1">
      <c r="A493" s="15"/>
      <c r="B493" s="245"/>
      <c r="C493" s="246"/>
      <c r="D493" s="225" t="s">
        <v>136</v>
      </c>
      <c r="E493" s="247" t="s">
        <v>19</v>
      </c>
      <c r="F493" s="248" t="s">
        <v>139</v>
      </c>
      <c r="G493" s="246"/>
      <c r="H493" s="249">
        <v>1</v>
      </c>
      <c r="I493" s="250"/>
      <c r="J493" s="246"/>
      <c r="K493" s="246"/>
      <c r="L493" s="251"/>
      <c r="M493" s="252"/>
      <c r="N493" s="253"/>
      <c r="O493" s="253"/>
      <c r="P493" s="253"/>
      <c r="Q493" s="253"/>
      <c r="R493" s="253"/>
      <c r="S493" s="253"/>
      <c r="T493" s="25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5" t="s">
        <v>136</v>
      </c>
      <c r="AU493" s="255" t="s">
        <v>81</v>
      </c>
      <c r="AV493" s="15" t="s">
        <v>133</v>
      </c>
      <c r="AW493" s="15" t="s">
        <v>32</v>
      </c>
      <c r="AX493" s="15" t="s">
        <v>79</v>
      </c>
      <c r="AY493" s="255" t="s">
        <v>126</v>
      </c>
    </row>
    <row r="494" s="2" customFormat="1" ht="16.5" customHeight="1">
      <c r="A494" s="39"/>
      <c r="B494" s="40"/>
      <c r="C494" s="205" t="s">
        <v>391</v>
      </c>
      <c r="D494" s="205" t="s">
        <v>128</v>
      </c>
      <c r="E494" s="206" t="s">
        <v>630</v>
      </c>
      <c r="F494" s="207" t="s">
        <v>631</v>
      </c>
      <c r="G494" s="208" t="s">
        <v>418</v>
      </c>
      <c r="H494" s="209">
        <v>1</v>
      </c>
      <c r="I494" s="210"/>
      <c r="J494" s="211">
        <f>ROUND(I494*H494,2)</f>
        <v>0</v>
      </c>
      <c r="K494" s="207" t="s">
        <v>19</v>
      </c>
      <c r="L494" s="45"/>
      <c r="M494" s="212" t="s">
        <v>19</v>
      </c>
      <c r="N494" s="213" t="s">
        <v>42</v>
      </c>
      <c r="O494" s="85"/>
      <c r="P494" s="214">
        <f>O494*H494</f>
        <v>0</v>
      </c>
      <c r="Q494" s="214">
        <v>0</v>
      </c>
      <c r="R494" s="214">
        <f>Q494*H494</f>
        <v>0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133</v>
      </c>
      <c r="AT494" s="216" t="s">
        <v>128</v>
      </c>
      <c r="AU494" s="216" t="s">
        <v>81</v>
      </c>
      <c r="AY494" s="18" t="s">
        <v>126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79</v>
      </c>
      <c r="BK494" s="217">
        <f>ROUND(I494*H494,2)</f>
        <v>0</v>
      </c>
      <c r="BL494" s="18" t="s">
        <v>133</v>
      </c>
      <c r="BM494" s="216" t="s">
        <v>632</v>
      </c>
    </row>
    <row r="495" s="12" customFormat="1" ht="22.8" customHeight="1">
      <c r="A495" s="12"/>
      <c r="B495" s="189"/>
      <c r="C495" s="190"/>
      <c r="D495" s="191" t="s">
        <v>70</v>
      </c>
      <c r="E495" s="203" t="s">
        <v>633</v>
      </c>
      <c r="F495" s="203" t="s">
        <v>634</v>
      </c>
      <c r="G495" s="190"/>
      <c r="H495" s="190"/>
      <c r="I495" s="193"/>
      <c r="J495" s="204">
        <f>BK495</f>
        <v>0</v>
      </c>
      <c r="K495" s="190"/>
      <c r="L495" s="195"/>
      <c r="M495" s="196"/>
      <c r="N495" s="197"/>
      <c r="O495" s="197"/>
      <c r="P495" s="198">
        <f>P496</f>
        <v>0</v>
      </c>
      <c r="Q495" s="197"/>
      <c r="R495" s="198">
        <f>R496</f>
        <v>0</v>
      </c>
      <c r="S495" s="197"/>
      <c r="T495" s="199">
        <f>T496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0" t="s">
        <v>159</v>
      </c>
      <c r="AT495" s="201" t="s">
        <v>70</v>
      </c>
      <c r="AU495" s="201" t="s">
        <v>79</v>
      </c>
      <c r="AY495" s="200" t="s">
        <v>126</v>
      </c>
      <c r="BK495" s="202">
        <f>BK496</f>
        <v>0</v>
      </c>
    </row>
    <row r="496" s="2" customFormat="1" ht="16.5" customHeight="1">
      <c r="A496" s="39"/>
      <c r="B496" s="40"/>
      <c r="C496" s="205" t="s">
        <v>635</v>
      </c>
      <c r="D496" s="205" t="s">
        <v>128</v>
      </c>
      <c r="E496" s="206" t="s">
        <v>636</v>
      </c>
      <c r="F496" s="207" t="s">
        <v>637</v>
      </c>
      <c r="G496" s="208" t="s">
        <v>418</v>
      </c>
      <c r="H496" s="209">
        <v>7</v>
      </c>
      <c r="I496" s="210"/>
      <c r="J496" s="211">
        <f>ROUND(I496*H496,2)</f>
        <v>0</v>
      </c>
      <c r="K496" s="207" t="s">
        <v>19</v>
      </c>
      <c r="L496" s="45"/>
      <c r="M496" s="266" t="s">
        <v>19</v>
      </c>
      <c r="N496" s="267" t="s">
        <v>42</v>
      </c>
      <c r="O496" s="268"/>
      <c r="P496" s="269">
        <f>O496*H496</f>
        <v>0</v>
      </c>
      <c r="Q496" s="269">
        <v>0</v>
      </c>
      <c r="R496" s="269">
        <f>Q496*H496</f>
        <v>0</v>
      </c>
      <c r="S496" s="269">
        <v>0</v>
      </c>
      <c r="T496" s="27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16" t="s">
        <v>133</v>
      </c>
      <c r="AT496" s="216" t="s">
        <v>128</v>
      </c>
      <c r="AU496" s="216" t="s">
        <v>81</v>
      </c>
      <c r="AY496" s="18" t="s">
        <v>126</v>
      </c>
      <c r="BE496" s="217">
        <f>IF(N496="základní",J496,0)</f>
        <v>0</v>
      </c>
      <c r="BF496" s="217">
        <f>IF(N496="snížená",J496,0)</f>
        <v>0</v>
      </c>
      <c r="BG496" s="217">
        <f>IF(N496="zákl. přenesená",J496,0)</f>
        <v>0</v>
      </c>
      <c r="BH496" s="217">
        <f>IF(N496="sníž. přenesená",J496,0)</f>
        <v>0</v>
      </c>
      <c r="BI496" s="217">
        <f>IF(N496="nulová",J496,0)</f>
        <v>0</v>
      </c>
      <c r="BJ496" s="18" t="s">
        <v>79</v>
      </c>
      <c r="BK496" s="217">
        <f>ROUND(I496*H496,2)</f>
        <v>0</v>
      </c>
      <c r="BL496" s="18" t="s">
        <v>133</v>
      </c>
      <c r="BM496" s="216" t="s">
        <v>638</v>
      </c>
    </row>
    <row r="497" s="2" customFormat="1" ht="6.96" customHeight="1">
      <c r="A497" s="39"/>
      <c r="B497" s="60"/>
      <c r="C497" s="61"/>
      <c r="D497" s="61"/>
      <c r="E497" s="61"/>
      <c r="F497" s="61"/>
      <c r="G497" s="61"/>
      <c r="H497" s="61"/>
      <c r="I497" s="61"/>
      <c r="J497" s="61"/>
      <c r="K497" s="61"/>
      <c r="L497" s="45"/>
      <c r="M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</row>
  </sheetData>
  <sheetProtection sheet="1" autoFilter="0" formatColumns="0" formatRows="0" objects="1" scenarios="1" spinCount="100000" saltValue="YA1dmlxyyInxIN7hVrv0CrNunaITS6u8FtF7NdDSk4NhOoTzU71M0LxZ+887+1Hh996WYT+Sss7cGVs3dg9KSg==" hashValue="fyYGDsdC5d5XlsjT435eignQvetG8pGQE2SPd4OrXg+L7gUe3Ra8SutqVrgSfZeLxiIxB3O/dyE4DF6ueuDeTw==" algorithmName="SHA-512" password="CC35"/>
  <autoFilter ref="C94:K496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2_02/113106121"/>
    <hyperlink ref="F104" r:id="rId2" display="https://podminky.urs.cz/item/CS_URS_2022_02/113107143"/>
    <hyperlink ref="F111" r:id="rId3" display="https://podminky.urs.cz/item/CS_URS_2022_01/113107162"/>
    <hyperlink ref="F116" r:id="rId4" display="https://podminky.urs.cz/item/CS_URS_2022_01/113107223"/>
    <hyperlink ref="F121" r:id="rId5" display="https://podminky.urs.cz/item/CS_URS_2022_02/113201112"/>
    <hyperlink ref="F125" r:id="rId6" display="https://podminky.urs.cz/item/CS_URS_2022_02/121151113"/>
    <hyperlink ref="F130" r:id="rId7" display="https://podminky.urs.cz/item/CS_URS_2022_02/122251104"/>
    <hyperlink ref="F143" r:id="rId8" display="https://podminky.urs.cz/item/CS_URS_2022_01/132251102"/>
    <hyperlink ref="F153" r:id="rId9" display="https://podminky.urs.cz/item/CS_URS_2022_02/162751117"/>
    <hyperlink ref="F159" r:id="rId10" display="https://podminky.urs.cz/item/CS_URS_2022_02/162751119"/>
    <hyperlink ref="F163" r:id="rId11" display="https://podminky.urs.cz/item/CS_URS_2022_02/167151111"/>
    <hyperlink ref="F167" r:id="rId12" display="https://podminky.urs.cz/item/CS_URS_2022_02/174111101"/>
    <hyperlink ref="F178" r:id="rId13" display="https://podminky.urs.cz/item/CS_URS_2022_01/171111104"/>
    <hyperlink ref="F186" r:id="rId14" display="https://podminky.urs.cz/item/CS_URS_2022_02/171111105"/>
    <hyperlink ref="F194" r:id="rId15" display="https://podminky.urs.cz/item/CS_URS_2022_02/171152501"/>
    <hyperlink ref="F199" r:id="rId16" display="https://podminky.urs.cz/item/CS_URS_2022_02/171201231"/>
    <hyperlink ref="F203" r:id="rId17" display="https://podminky.urs.cz/item/CS_URS_2022_02/171251201"/>
    <hyperlink ref="F214" r:id="rId18" display="https://podminky.urs.cz/item/CS_URS_2022_02/181411131"/>
    <hyperlink ref="F222" r:id="rId19" display="https://podminky.urs.cz/item/CS_URS_2022_02/182303111"/>
    <hyperlink ref="F231" r:id="rId20" display="https://podminky.urs.cz/item/CS_URS_2022_02/212752103"/>
    <hyperlink ref="F238" r:id="rId21" display="https://podminky.urs.cz/item/CS_URS_2022_02/451573111"/>
    <hyperlink ref="F244" r:id="rId22" display="https://podminky.urs.cz/item/CS_URS_2022_01/564831011"/>
    <hyperlink ref="F251" r:id="rId23" display="https://podminky.urs.cz/item/CS_URS_2022_01/564851011"/>
    <hyperlink ref="F262" r:id="rId24" display="https://podminky.urs.cz/item/CS_URS_2022_02/564861011"/>
    <hyperlink ref="F268" r:id="rId25" display="https://podminky.urs.cz/item/CS_URS_2022_02/564952111"/>
    <hyperlink ref="F273" r:id="rId26" display="https://podminky.urs.cz/item/CS_URS_2022_02/565135111"/>
    <hyperlink ref="F278" r:id="rId27" display="https://podminky.urs.cz/item/CS_URS_2022_01/565165101"/>
    <hyperlink ref="F283" r:id="rId28" display="https://podminky.urs.cz/item/CS_URS_2022_02/567120112"/>
    <hyperlink ref="F288" r:id="rId29" display="https://podminky.urs.cz/item/CS_URS_2022_02/573191111"/>
    <hyperlink ref="F293" r:id="rId30" display="https://podminky.urs.cz/item/CS_URS_2022_01/573211106"/>
    <hyperlink ref="F298" r:id="rId31" display="https://podminky.urs.cz/item/CS_URS_2022_02/573231106"/>
    <hyperlink ref="F303" r:id="rId32" display="https://podminky.urs.cz/item/CS_URS_2022_01/573231111"/>
    <hyperlink ref="F308" r:id="rId33" display="https://podminky.urs.cz/item/CS_URS_2022_02/577134131"/>
    <hyperlink ref="F313" r:id="rId34" display="https://podminky.urs.cz/item/CS_URS_2022_01/577144031"/>
    <hyperlink ref="F318" r:id="rId35" display="https://podminky.urs.cz/item/CS_URS_2022_01/596211110"/>
    <hyperlink ref="F325" r:id="rId36" display="https://podminky.urs.cz/item/CS_URS_2022_02/596212210"/>
    <hyperlink ref="F332" r:id="rId37" display="https://podminky.urs.cz/item/CS_URS_2022_02/596412210"/>
    <hyperlink ref="F341" r:id="rId38" display="https://podminky.urs.cz/item/CS_URS_2022_02/871315221"/>
    <hyperlink ref="F373" r:id="rId39" display="https://podminky.urs.cz/item/CS_URS_2022_02/915211111"/>
    <hyperlink ref="F377" r:id="rId40" display="https://podminky.urs.cz/item/CS_URS_2022_01/916131213"/>
    <hyperlink ref="F400" r:id="rId41" display="https://podminky.urs.cz/item/CS_URS_2022_01/919121122"/>
    <hyperlink ref="F405" r:id="rId42" display="https://podminky.urs.cz/item/CS_URS_2022_02/919726122"/>
    <hyperlink ref="F413" r:id="rId43" display="https://podminky.urs.cz/item/CS_URS_2022_01/919726123"/>
    <hyperlink ref="F418" r:id="rId44" display="https://podminky.urs.cz/item/CS_URS_2022_01/919735113"/>
    <hyperlink ref="F428" r:id="rId45" display="https://podminky.urs.cz/item/CS_URS_2022_02/997221571"/>
    <hyperlink ref="F430" r:id="rId46" display="https://podminky.urs.cz/item/CS_URS_2022_02/997221579"/>
    <hyperlink ref="F434" r:id="rId47" display="https://podminky.urs.cz/item/CS_URS_2022_02/997221612"/>
    <hyperlink ref="F438" r:id="rId48" display="https://podminky.urs.cz/item/CS_URS_2022_01/997221861"/>
    <hyperlink ref="F444" r:id="rId49" display="https://podminky.urs.cz/item/CS_URS_2022_01/997221873"/>
    <hyperlink ref="F449" r:id="rId50" display="https://podminky.urs.cz/item/CS_URS_2022_02/997221875"/>
    <hyperlink ref="F454" r:id="rId51" display="https://podminky.urs.cz/item/CS_URS_2022_01/998223011"/>
    <hyperlink ref="F458" r:id="rId52" display="https://podminky.urs.cz/item/CS_URS_2022_02/711161215"/>
    <hyperlink ref="F463" r:id="rId53" display="https://podminky.urs.cz/item/CS_URS_2022_02/998711101"/>
    <hyperlink ref="F466" r:id="rId54" display="https://podminky.urs.cz/item/CS_URS_2022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Kamenné Žehrovice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639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34</v>
      </c>
      <c r="G12" s="39"/>
      <c r="H12" s="39"/>
      <c r="I12" s="133" t="s">
        <v>22</v>
      </c>
      <c r="J12" s="138" t="str">
        <f>'Rekapitulace stavby'!AN8</f>
        <v>25. 4. 2023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24</v>
      </c>
      <c r="E14" s="39"/>
      <c r="F14" s="39"/>
      <c r="G14" s="39"/>
      <c r="H14" s="39"/>
      <c r="I14" s="133" t="s">
        <v>25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Kamenné Žehrovice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25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25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PFProjekt s.r.o.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25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ROUND((SUM(BE94:BE511)),  2)</f>
        <v>0</v>
      </c>
      <c r="G33" s="39"/>
      <c r="H33" s="39"/>
      <c r="I33" s="149">
        <v>0.20999999999999999</v>
      </c>
      <c r="J33" s="148">
        <f>ROUND(((SUM(BE94:BE511))*I33),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ROUND((SUM(BF94:BF511)),  2)</f>
        <v>0</v>
      </c>
      <c r="G34" s="39"/>
      <c r="H34" s="39"/>
      <c r="I34" s="149">
        <v>0.14999999999999999</v>
      </c>
      <c r="J34" s="148">
        <f>ROUND(((SUM(BF94:BF511))*I34),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ROUND((SUM(BG94:BG511)),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ROUND((SUM(BH94:BH511)),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ROUND((SUM(BI94:BI511)),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Kamenné Žehrovice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02 - Komunikace - Ulice Spojovací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22</v>
      </c>
      <c r="J52" s="73" t="str">
        <f>IF(J12="","",J12)</f>
        <v>25. 4. 2023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24</v>
      </c>
      <c r="D54" s="41"/>
      <c r="E54" s="41"/>
      <c r="F54" s="28" t="str">
        <f>E15</f>
        <v>Obec Kamenné Žehrovice</v>
      </c>
      <c r="G54" s="41"/>
      <c r="H54" s="41"/>
      <c r="I54" s="33" t="s">
        <v>30</v>
      </c>
      <c r="J54" s="37" t="str">
        <f>E21</f>
        <v>PFProjekt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J246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99</v>
      </c>
      <c r="E63" s="175"/>
      <c r="F63" s="175"/>
      <c r="G63" s="175"/>
      <c r="H63" s="175"/>
      <c r="I63" s="175"/>
      <c r="J63" s="176">
        <f>J258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100</v>
      </c>
      <c r="E64" s="175"/>
      <c r="F64" s="175"/>
      <c r="G64" s="175"/>
      <c r="H64" s="175"/>
      <c r="I64" s="175"/>
      <c r="J64" s="176">
        <f>J360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101</v>
      </c>
      <c r="E65" s="175"/>
      <c r="F65" s="175"/>
      <c r="G65" s="175"/>
      <c r="H65" s="175"/>
      <c r="I65" s="175"/>
      <c r="J65" s="176">
        <f>J381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102</v>
      </c>
      <c r="E66" s="175"/>
      <c r="F66" s="175"/>
      <c r="G66" s="175"/>
      <c r="H66" s="175"/>
      <c r="I66" s="175"/>
      <c r="J66" s="176">
        <f>J439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103</v>
      </c>
      <c r="E67" s="175"/>
      <c r="F67" s="175"/>
      <c r="G67" s="175"/>
      <c r="H67" s="175"/>
      <c r="I67" s="175"/>
      <c r="J67" s="176">
        <f>J465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104</v>
      </c>
      <c r="E68" s="169"/>
      <c r="F68" s="169"/>
      <c r="G68" s="169"/>
      <c r="H68" s="169"/>
      <c r="I68" s="169"/>
      <c r="J68" s="170">
        <f>J468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105</v>
      </c>
      <c r="E69" s="175"/>
      <c r="F69" s="175"/>
      <c r="G69" s="175"/>
      <c r="H69" s="175"/>
      <c r="I69" s="175"/>
      <c r="J69" s="176">
        <f>J469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106</v>
      </c>
      <c r="E70" s="169"/>
      <c r="F70" s="169"/>
      <c r="G70" s="169"/>
      <c r="H70" s="169"/>
      <c r="I70" s="169"/>
      <c r="J70" s="170">
        <f>J479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107</v>
      </c>
      <c r="E71" s="169"/>
      <c r="F71" s="169"/>
      <c r="G71" s="169"/>
      <c r="H71" s="169"/>
      <c r="I71" s="169"/>
      <c r="J71" s="170">
        <f>J482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2"/>
      <c r="C72" s="173"/>
      <c r="D72" s="174" t="s">
        <v>108</v>
      </c>
      <c r="E72" s="175"/>
      <c r="F72" s="175"/>
      <c r="G72" s="175"/>
      <c r="H72" s="175"/>
      <c r="I72" s="175"/>
      <c r="J72" s="176">
        <f>J483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109</v>
      </c>
      <c r="E73" s="175"/>
      <c r="F73" s="175"/>
      <c r="G73" s="175"/>
      <c r="H73" s="175"/>
      <c r="I73" s="175"/>
      <c r="J73" s="176">
        <f>J500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110</v>
      </c>
      <c r="E74" s="175"/>
      <c r="F74" s="175"/>
      <c r="G74" s="175"/>
      <c r="H74" s="175"/>
      <c r="I74" s="175"/>
      <c r="J74" s="176">
        <f>J510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111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61" t="str">
        <f>E7</f>
        <v>Kamenné Žehrovice</v>
      </c>
      <c r="F84" s="33"/>
      <c r="G84" s="33"/>
      <c r="H84" s="33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89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E9</f>
        <v>SO 02 - Komunikace - Ulice Spojovací</v>
      </c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F12</f>
        <v xml:space="preserve"> </v>
      </c>
      <c r="G88" s="41"/>
      <c r="H88" s="41"/>
      <c r="I88" s="33" t="s">
        <v>22</v>
      </c>
      <c r="J88" s="73" t="str">
        <f>IF(J12="","",J12)</f>
        <v>25. 4. 2023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24</v>
      </c>
      <c r="D90" s="41"/>
      <c r="E90" s="41"/>
      <c r="F90" s="28" t="str">
        <f>E15</f>
        <v>Obec Kamenné Žehrovice</v>
      </c>
      <c r="G90" s="41"/>
      <c r="H90" s="41"/>
      <c r="I90" s="33" t="s">
        <v>30</v>
      </c>
      <c r="J90" s="37" t="str">
        <f>E21</f>
        <v>PFProjekt s.r.o.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28</v>
      </c>
      <c r="D91" s="41"/>
      <c r="E91" s="41"/>
      <c r="F91" s="28" t="str">
        <f>IF(E18="","",E18)</f>
        <v>Vyplň údaj</v>
      </c>
      <c r="G91" s="41"/>
      <c r="H91" s="41"/>
      <c r="I91" s="33" t="s">
        <v>33</v>
      </c>
      <c r="J91" s="37" t="str">
        <f>E24</f>
        <v xml:space="preserve"> 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78"/>
      <c r="B93" s="179"/>
      <c r="C93" s="180" t="s">
        <v>112</v>
      </c>
      <c r="D93" s="181" t="s">
        <v>56</v>
      </c>
      <c r="E93" s="181" t="s">
        <v>52</v>
      </c>
      <c r="F93" s="181" t="s">
        <v>53</v>
      </c>
      <c r="G93" s="181" t="s">
        <v>113</v>
      </c>
      <c r="H93" s="181" t="s">
        <v>114</v>
      </c>
      <c r="I93" s="181" t="s">
        <v>115</v>
      </c>
      <c r="J93" s="181" t="s">
        <v>93</v>
      </c>
      <c r="K93" s="182" t="s">
        <v>116</v>
      </c>
      <c r="L93" s="183"/>
      <c r="M93" s="93" t="s">
        <v>19</v>
      </c>
      <c r="N93" s="94" t="s">
        <v>41</v>
      </c>
      <c r="O93" s="94" t="s">
        <v>117</v>
      </c>
      <c r="P93" s="94" t="s">
        <v>118</v>
      </c>
      <c r="Q93" s="94" t="s">
        <v>119</v>
      </c>
      <c r="R93" s="94" t="s">
        <v>120</v>
      </c>
      <c r="S93" s="94" t="s">
        <v>121</v>
      </c>
      <c r="T93" s="95" t="s">
        <v>122</v>
      </c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</row>
    <row r="94" s="2" customFormat="1" ht="22.8" customHeight="1">
      <c r="A94" s="39"/>
      <c r="B94" s="40"/>
      <c r="C94" s="100" t="s">
        <v>123</v>
      </c>
      <c r="D94" s="41"/>
      <c r="E94" s="41"/>
      <c r="F94" s="41"/>
      <c r="G94" s="41"/>
      <c r="H94" s="41"/>
      <c r="I94" s="41"/>
      <c r="J94" s="184">
        <f>BK94</f>
        <v>0</v>
      </c>
      <c r="K94" s="41"/>
      <c r="L94" s="45"/>
      <c r="M94" s="96"/>
      <c r="N94" s="185"/>
      <c r="O94" s="97"/>
      <c r="P94" s="186">
        <f>P95+P468+P479+P482</f>
        <v>0</v>
      </c>
      <c r="Q94" s="97"/>
      <c r="R94" s="186">
        <f>R95+R468+R479+R482</f>
        <v>0</v>
      </c>
      <c r="S94" s="97"/>
      <c r="T94" s="187">
        <f>T95+T468+T479+T482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70</v>
      </c>
      <c r="AU94" s="18" t="s">
        <v>94</v>
      </c>
      <c r="BK94" s="188">
        <f>BK95+BK468+BK479+BK482</f>
        <v>0</v>
      </c>
    </row>
    <row r="95" s="12" customFormat="1" ht="25.92" customHeight="1">
      <c r="A95" s="12"/>
      <c r="B95" s="189"/>
      <c r="C95" s="190"/>
      <c r="D95" s="191" t="s">
        <v>70</v>
      </c>
      <c r="E95" s="192" t="s">
        <v>124</v>
      </c>
      <c r="F95" s="192" t="s">
        <v>125</v>
      </c>
      <c r="G95" s="190"/>
      <c r="H95" s="190"/>
      <c r="I95" s="193"/>
      <c r="J95" s="194">
        <f>BK95</f>
        <v>0</v>
      </c>
      <c r="K95" s="190"/>
      <c r="L95" s="195"/>
      <c r="M95" s="196"/>
      <c r="N95" s="197"/>
      <c r="O95" s="197"/>
      <c r="P95" s="198">
        <f>P96+P246+P258+P360+P381+P439+P465</f>
        <v>0</v>
      </c>
      <c r="Q95" s="197"/>
      <c r="R95" s="198">
        <f>R96+R246+R258+R360+R381+R439+R465</f>
        <v>0</v>
      </c>
      <c r="S95" s="197"/>
      <c r="T95" s="199">
        <f>T96+T246+T258+T360+T381+T439+T465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79</v>
      </c>
      <c r="AT95" s="201" t="s">
        <v>70</v>
      </c>
      <c r="AU95" s="201" t="s">
        <v>71</v>
      </c>
      <c r="AY95" s="200" t="s">
        <v>126</v>
      </c>
      <c r="BK95" s="202">
        <f>BK96+BK246+BK258+BK360+BK381+BK439+BK465</f>
        <v>0</v>
      </c>
    </row>
    <row r="96" s="12" customFormat="1" ht="22.8" customHeight="1">
      <c r="A96" s="12"/>
      <c r="B96" s="189"/>
      <c r="C96" s="190"/>
      <c r="D96" s="191" t="s">
        <v>70</v>
      </c>
      <c r="E96" s="203" t="s">
        <v>79</v>
      </c>
      <c r="F96" s="203" t="s">
        <v>127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SUM(P97:P245)</f>
        <v>0</v>
      </c>
      <c r="Q96" s="197"/>
      <c r="R96" s="198">
        <f>SUM(R97:R245)</f>
        <v>0</v>
      </c>
      <c r="S96" s="197"/>
      <c r="T96" s="199">
        <f>SUM(T97:T245)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79</v>
      </c>
      <c r="AT96" s="201" t="s">
        <v>70</v>
      </c>
      <c r="AU96" s="201" t="s">
        <v>79</v>
      </c>
      <c r="AY96" s="200" t="s">
        <v>126</v>
      </c>
      <c r="BK96" s="202">
        <f>SUM(BK97:BK245)</f>
        <v>0</v>
      </c>
    </row>
    <row r="97" s="2" customFormat="1" ht="24.15" customHeight="1">
      <c r="A97" s="39"/>
      <c r="B97" s="40"/>
      <c r="C97" s="205" t="s">
        <v>79</v>
      </c>
      <c r="D97" s="205" t="s">
        <v>128</v>
      </c>
      <c r="E97" s="206" t="s">
        <v>640</v>
      </c>
      <c r="F97" s="207" t="s">
        <v>641</v>
      </c>
      <c r="G97" s="208" t="s">
        <v>131</v>
      </c>
      <c r="H97" s="209">
        <v>53.200000000000003</v>
      </c>
      <c r="I97" s="210"/>
      <c r="J97" s="211">
        <f>ROUND(I97*H97,2)</f>
        <v>0</v>
      </c>
      <c r="K97" s="207" t="s">
        <v>132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133</v>
      </c>
      <c r="AT97" s="216" t="s">
        <v>128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133</v>
      </c>
      <c r="BM97" s="216" t="s">
        <v>81</v>
      </c>
    </row>
    <row r="98" s="2" customFormat="1">
      <c r="A98" s="39"/>
      <c r="B98" s="40"/>
      <c r="C98" s="41"/>
      <c r="D98" s="218" t="s">
        <v>134</v>
      </c>
      <c r="E98" s="41"/>
      <c r="F98" s="219" t="s">
        <v>642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81</v>
      </c>
    </row>
    <row r="99" s="14" customFormat="1">
      <c r="A99" s="14"/>
      <c r="B99" s="234"/>
      <c r="C99" s="235"/>
      <c r="D99" s="225" t="s">
        <v>136</v>
      </c>
      <c r="E99" s="236" t="s">
        <v>19</v>
      </c>
      <c r="F99" s="237" t="s">
        <v>643</v>
      </c>
      <c r="G99" s="235"/>
      <c r="H99" s="238">
        <v>53.200000000000003</v>
      </c>
      <c r="I99" s="239"/>
      <c r="J99" s="235"/>
      <c r="K99" s="235"/>
      <c r="L99" s="240"/>
      <c r="M99" s="241"/>
      <c r="N99" s="242"/>
      <c r="O99" s="242"/>
      <c r="P99" s="242"/>
      <c r="Q99" s="242"/>
      <c r="R99" s="242"/>
      <c r="S99" s="242"/>
      <c r="T99" s="24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4" t="s">
        <v>136</v>
      </c>
      <c r="AU99" s="244" t="s">
        <v>81</v>
      </c>
      <c r="AV99" s="14" t="s">
        <v>81</v>
      </c>
      <c r="AW99" s="14" t="s">
        <v>32</v>
      </c>
      <c r="AX99" s="14" t="s">
        <v>71</v>
      </c>
      <c r="AY99" s="244" t="s">
        <v>126</v>
      </c>
    </row>
    <row r="100" s="15" customFormat="1">
      <c r="A100" s="15"/>
      <c r="B100" s="245"/>
      <c r="C100" s="246"/>
      <c r="D100" s="225" t="s">
        <v>136</v>
      </c>
      <c r="E100" s="247" t="s">
        <v>19</v>
      </c>
      <c r="F100" s="248" t="s">
        <v>139</v>
      </c>
      <c r="G100" s="246"/>
      <c r="H100" s="249">
        <v>53.200000000000003</v>
      </c>
      <c r="I100" s="250"/>
      <c r="J100" s="246"/>
      <c r="K100" s="246"/>
      <c r="L100" s="251"/>
      <c r="M100" s="252"/>
      <c r="N100" s="253"/>
      <c r="O100" s="253"/>
      <c r="P100" s="253"/>
      <c r="Q100" s="253"/>
      <c r="R100" s="253"/>
      <c r="S100" s="253"/>
      <c r="T100" s="25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5" t="s">
        <v>136</v>
      </c>
      <c r="AU100" s="255" t="s">
        <v>81</v>
      </c>
      <c r="AV100" s="15" t="s">
        <v>133</v>
      </c>
      <c r="AW100" s="15" t="s">
        <v>32</v>
      </c>
      <c r="AX100" s="15" t="s">
        <v>79</v>
      </c>
      <c r="AY100" s="255" t="s">
        <v>126</v>
      </c>
    </row>
    <row r="101" s="2" customFormat="1" ht="21.75" customHeight="1">
      <c r="A101" s="39"/>
      <c r="B101" s="40"/>
      <c r="C101" s="205" t="s">
        <v>81</v>
      </c>
      <c r="D101" s="205" t="s">
        <v>128</v>
      </c>
      <c r="E101" s="206" t="s">
        <v>644</v>
      </c>
      <c r="F101" s="207" t="s">
        <v>645</v>
      </c>
      <c r="G101" s="208" t="s">
        <v>418</v>
      </c>
      <c r="H101" s="209">
        <v>1</v>
      </c>
      <c r="I101" s="210"/>
      <c r="J101" s="211">
        <f>ROUND(I101*H101,2)</f>
        <v>0</v>
      </c>
      <c r="K101" s="207" t="s">
        <v>132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133</v>
      </c>
      <c r="AT101" s="216" t="s">
        <v>128</v>
      </c>
      <c r="AU101" s="216" t="s">
        <v>81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133</v>
      </c>
      <c r="BM101" s="216" t="s">
        <v>133</v>
      </c>
    </row>
    <row r="102" s="2" customFormat="1">
      <c r="A102" s="39"/>
      <c r="B102" s="40"/>
      <c r="C102" s="41"/>
      <c r="D102" s="218" t="s">
        <v>134</v>
      </c>
      <c r="E102" s="41"/>
      <c r="F102" s="219" t="s">
        <v>646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134</v>
      </c>
      <c r="AU102" s="18" t="s">
        <v>81</v>
      </c>
    </row>
    <row r="103" s="2" customFormat="1" ht="16.5" customHeight="1">
      <c r="A103" s="39"/>
      <c r="B103" s="40"/>
      <c r="C103" s="205" t="s">
        <v>147</v>
      </c>
      <c r="D103" s="205" t="s">
        <v>128</v>
      </c>
      <c r="E103" s="206" t="s">
        <v>647</v>
      </c>
      <c r="F103" s="207" t="s">
        <v>648</v>
      </c>
      <c r="G103" s="208" t="s">
        <v>418</v>
      </c>
      <c r="H103" s="209">
        <v>1</v>
      </c>
      <c r="I103" s="210"/>
      <c r="J103" s="211">
        <f>ROUND(I103*H103,2)</f>
        <v>0</v>
      </c>
      <c r="K103" s="207" t="s">
        <v>132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133</v>
      </c>
      <c r="AT103" s="216" t="s">
        <v>128</v>
      </c>
      <c r="AU103" s="216" t="s">
        <v>81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133</v>
      </c>
      <c r="BM103" s="216" t="s">
        <v>151</v>
      </c>
    </row>
    <row r="104" s="2" customFormat="1">
      <c r="A104" s="39"/>
      <c r="B104" s="40"/>
      <c r="C104" s="41"/>
      <c r="D104" s="218" t="s">
        <v>134</v>
      </c>
      <c r="E104" s="41"/>
      <c r="F104" s="219" t="s">
        <v>649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134</v>
      </c>
      <c r="AU104" s="18" t="s">
        <v>81</v>
      </c>
    </row>
    <row r="105" s="2" customFormat="1" ht="37.8" customHeight="1">
      <c r="A105" s="39"/>
      <c r="B105" s="40"/>
      <c r="C105" s="205" t="s">
        <v>133</v>
      </c>
      <c r="D105" s="205" t="s">
        <v>128</v>
      </c>
      <c r="E105" s="206" t="s">
        <v>650</v>
      </c>
      <c r="F105" s="207" t="s">
        <v>651</v>
      </c>
      <c r="G105" s="208" t="s">
        <v>131</v>
      </c>
      <c r="H105" s="209">
        <v>41</v>
      </c>
      <c r="I105" s="210"/>
      <c r="J105" s="211">
        <f>ROUND(I105*H105,2)</f>
        <v>0</v>
      </c>
      <c r="K105" s="207" t="s">
        <v>132</v>
      </c>
      <c r="L105" s="45"/>
      <c r="M105" s="212" t="s">
        <v>19</v>
      </c>
      <c r="N105" s="213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133</v>
      </c>
      <c r="AT105" s="216" t="s">
        <v>128</v>
      </c>
      <c r="AU105" s="216" t="s">
        <v>81</v>
      </c>
      <c r="AY105" s="18" t="s">
        <v>126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133</v>
      </c>
      <c r="BM105" s="216" t="s">
        <v>155</v>
      </c>
    </row>
    <row r="106" s="2" customFormat="1">
      <c r="A106" s="39"/>
      <c r="B106" s="40"/>
      <c r="C106" s="41"/>
      <c r="D106" s="218" t="s">
        <v>134</v>
      </c>
      <c r="E106" s="41"/>
      <c r="F106" s="219" t="s">
        <v>652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81</v>
      </c>
    </row>
    <row r="107" s="13" customFormat="1">
      <c r="A107" s="13"/>
      <c r="B107" s="223"/>
      <c r="C107" s="224"/>
      <c r="D107" s="225" t="s">
        <v>136</v>
      </c>
      <c r="E107" s="226" t="s">
        <v>19</v>
      </c>
      <c r="F107" s="227" t="s">
        <v>653</v>
      </c>
      <c r="G107" s="224"/>
      <c r="H107" s="226" t="s">
        <v>19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136</v>
      </c>
      <c r="AU107" s="233" t="s">
        <v>81</v>
      </c>
      <c r="AV107" s="13" t="s">
        <v>79</v>
      </c>
      <c r="AW107" s="13" t="s">
        <v>32</v>
      </c>
      <c r="AX107" s="13" t="s">
        <v>71</v>
      </c>
      <c r="AY107" s="233" t="s">
        <v>126</v>
      </c>
    </row>
    <row r="108" s="14" customFormat="1">
      <c r="A108" s="14"/>
      <c r="B108" s="234"/>
      <c r="C108" s="235"/>
      <c r="D108" s="225" t="s">
        <v>136</v>
      </c>
      <c r="E108" s="236" t="s">
        <v>19</v>
      </c>
      <c r="F108" s="237" t="s">
        <v>372</v>
      </c>
      <c r="G108" s="235"/>
      <c r="H108" s="238">
        <v>41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136</v>
      </c>
      <c r="AU108" s="244" t="s">
        <v>81</v>
      </c>
      <c r="AV108" s="14" t="s">
        <v>81</v>
      </c>
      <c r="AW108" s="14" t="s">
        <v>32</v>
      </c>
      <c r="AX108" s="14" t="s">
        <v>71</v>
      </c>
      <c r="AY108" s="244" t="s">
        <v>126</v>
      </c>
    </row>
    <row r="109" s="15" customFormat="1">
      <c r="A109" s="15"/>
      <c r="B109" s="245"/>
      <c r="C109" s="246"/>
      <c r="D109" s="225" t="s">
        <v>136</v>
      </c>
      <c r="E109" s="247" t="s">
        <v>19</v>
      </c>
      <c r="F109" s="248" t="s">
        <v>139</v>
      </c>
      <c r="G109" s="246"/>
      <c r="H109" s="249">
        <v>41</v>
      </c>
      <c r="I109" s="250"/>
      <c r="J109" s="246"/>
      <c r="K109" s="246"/>
      <c r="L109" s="251"/>
      <c r="M109" s="252"/>
      <c r="N109" s="253"/>
      <c r="O109" s="253"/>
      <c r="P109" s="253"/>
      <c r="Q109" s="253"/>
      <c r="R109" s="253"/>
      <c r="S109" s="253"/>
      <c r="T109" s="25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5" t="s">
        <v>136</v>
      </c>
      <c r="AU109" s="255" t="s">
        <v>81</v>
      </c>
      <c r="AV109" s="15" t="s">
        <v>133</v>
      </c>
      <c r="AW109" s="15" t="s">
        <v>32</v>
      </c>
      <c r="AX109" s="15" t="s">
        <v>79</v>
      </c>
      <c r="AY109" s="255" t="s">
        <v>126</v>
      </c>
    </row>
    <row r="110" s="2" customFormat="1" ht="24.15" customHeight="1">
      <c r="A110" s="39"/>
      <c r="B110" s="40"/>
      <c r="C110" s="205" t="s">
        <v>159</v>
      </c>
      <c r="D110" s="205" t="s">
        <v>128</v>
      </c>
      <c r="E110" s="206" t="s">
        <v>654</v>
      </c>
      <c r="F110" s="207" t="s">
        <v>655</v>
      </c>
      <c r="G110" s="208" t="s">
        <v>131</v>
      </c>
      <c r="H110" s="209">
        <v>2.2000000000000002</v>
      </c>
      <c r="I110" s="210"/>
      <c r="J110" s="211">
        <f>ROUND(I110*H110,2)</f>
        <v>0</v>
      </c>
      <c r="K110" s="207" t="s">
        <v>132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133</v>
      </c>
      <c r="AT110" s="216" t="s">
        <v>128</v>
      </c>
      <c r="AU110" s="216" t="s">
        <v>81</v>
      </c>
      <c r="AY110" s="18" t="s">
        <v>126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133</v>
      </c>
      <c r="BM110" s="216" t="s">
        <v>163</v>
      </c>
    </row>
    <row r="111" s="2" customFormat="1">
      <c r="A111" s="39"/>
      <c r="B111" s="40"/>
      <c r="C111" s="41"/>
      <c r="D111" s="218" t="s">
        <v>134</v>
      </c>
      <c r="E111" s="41"/>
      <c r="F111" s="219" t="s">
        <v>656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134</v>
      </c>
      <c r="AU111" s="18" t="s">
        <v>81</v>
      </c>
    </row>
    <row r="112" s="13" customFormat="1">
      <c r="A112" s="13"/>
      <c r="B112" s="223"/>
      <c r="C112" s="224"/>
      <c r="D112" s="225" t="s">
        <v>136</v>
      </c>
      <c r="E112" s="226" t="s">
        <v>19</v>
      </c>
      <c r="F112" s="227" t="s">
        <v>657</v>
      </c>
      <c r="G112" s="224"/>
      <c r="H112" s="226" t="s">
        <v>19</v>
      </c>
      <c r="I112" s="228"/>
      <c r="J112" s="224"/>
      <c r="K112" s="224"/>
      <c r="L112" s="229"/>
      <c r="M112" s="230"/>
      <c r="N112" s="231"/>
      <c r="O112" s="231"/>
      <c r="P112" s="231"/>
      <c r="Q112" s="231"/>
      <c r="R112" s="231"/>
      <c r="S112" s="231"/>
      <c r="T112" s="23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3" t="s">
        <v>136</v>
      </c>
      <c r="AU112" s="233" t="s">
        <v>81</v>
      </c>
      <c r="AV112" s="13" t="s">
        <v>79</v>
      </c>
      <c r="AW112" s="13" t="s">
        <v>32</v>
      </c>
      <c r="AX112" s="13" t="s">
        <v>71</v>
      </c>
      <c r="AY112" s="233" t="s">
        <v>126</v>
      </c>
    </row>
    <row r="113" s="14" customFormat="1">
      <c r="A113" s="14"/>
      <c r="B113" s="234"/>
      <c r="C113" s="235"/>
      <c r="D113" s="225" t="s">
        <v>136</v>
      </c>
      <c r="E113" s="236" t="s">
        <v>19</v>
      </c>
      <c r="F113" s="237" t="s">
        <v>658</v>
      </c>
      <c r="G113" s="235"/>
      <c r="H113" s="238">
        <v>2.2000000000000002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136</v>
      </c>
      <c r="AU113" s="244" t="s">
        <v>81</v>
      </c>
      <c r="AV113" s="14" t="s">
        <v>81</v>
      </c>
      <c r="AW113" s="14" t="s">
        <v>32</v>
      </c>
      <c r="AX113" s="14" t="s">
        <v>71</v>
      </c>
      <c r="AY113" s="244" t="s">
        <v>126</v>
      </c>
    </row>
    <row r="114" s="15" customFormat="1">
      <c r="A114" s="15"/>
      <c r="B114" s="245"/>
      <c r="C114" s="246"/>
      <c r="D114" s="225" t="s">
        <v>136</v>
      </c>
      <c r="E114" s="247" t="s">
        <v>19</v>
      </c>
      <c r="F114" s="248" t="s">
        <v>139</v>
      </c>
      <c r="G114" s="246"/>
      <c r="H114" s="249">
        <v>2.2000000000000002</v>
      </c>
      <c r="I114" s="250"/>
      <c r="J114" s="246"/>
      <c r="K114" s="246"/>
      <c r="L114" s="251"/>
      <c r="M114" s="252"/>
      <c r="N114" s="253"/>
      <c r="O114" s="253"/>
      <c r="P114" s="253"/>
      <c r="Q114" s="253"/>
      <c r="R114" s="253"/>
      <c r="S114" s="253"/>
      <c r="T114" s="25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5" t="s">
        <v>136</v>
      </c>
      <c r="AU114" s="255" t="s">
        <v>81</v>
      </c>
      <c r="AV114" s="15" t="s">
        <v>133</v>
      </c>
      <c r="AW114" s="15" t="s">
        <v>32</v>
      </c>
      <c r="AX114" s="15" t="s">
        <v>79</v>
      </c>
      <c r="AY114" s="255" t="s">
        <v>126</v>
      </c>
    </row>
    <row r="115" s="2" customFormat="1" ht="24.15" customHeight="1">
      <c r="A115" s="39"/>
      <c r="B115" s="40"/>
      <c r="C115" s="205" t="s">
        <v>151</v>
      </c>
      <c r="D115" s="205" t="s">
        <v>128</v>
      </c>
      <c r="E115" s="206" t="s">
        <v>140</v>
      </c>
      <c r="F115" s="207" t="s">
        <v>141</v>
      </c>
      <c r="G115" s="208" t="s">
        <v>131</v>
      </c>
      <c r="H115" s="209">
        <v>19.199999999999999</v>
      </c>
      <c r="I115" s="210"/>
      <c r="J115" s="211">
        <f>ROUND(I115*H115,2)</f>
        <v>0</v>
      </c>
      <c r="K115" s="207" t="s">
        <v>132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133</v>
      </c>
      <c r="AT115" s="216" t="s">
        <v>128</v>
      </c>
      <c r="AU115" s="216" t="s">
        <v>81</v>
      </c>
      <c r="AY115" s="18" t="s">
        <v>126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133</v>
      </c>
      <c r="BM115" s="216" t="s">
        <v>168</v>
      </c>
    </row>
    <row r="116" s="2" customFormat="1">
      <c r="A116" s="39"/>
      <c r="B116" s="40"/>
      <c r="C116" s="41"/>
      <c r="D116" s="218" t="s">
        <v>134</v>
      </c>
      <c r="E116" s="41"/>
      <c r="F116" s="219" t="s">
        <v>142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134</v>
      </c>
      <c r="AU116" s="18" t="s">
        <v>81</v>
      </c>
    </row>
    <row r="117" s="13" customFormat="1">
      <c r="A117" s="13"/>
      <c r="B117" s="223"/>
      <c r="C117" s="224"/>
      <c r="D117" s="225" t="s">
        <v>136</v>
      </c>
      <c r="E117" s="226" t="s">
        <v>19</v>
      </c>
      <c r="F117" s="227" t="s">
        <v>143</v>
      </c>
      <c r="G117" s="224"/>
      <c r="H117" s="226" t="s">
        <v>19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136</v>
      </c>
      <c r="AU117" s="233" t="s">
        <v>81</v>
      </c>
      <c r="AV117" s="13" t="s">
        <v>79</v>
      </c>
      <c r="AW117" s="13" t="s">
        <v>32</v>
      </c>
      <c r="AX117" s="13" t="s">
        <v>71</v>
      </c>
      <c r="AY117" s="233" t="s">
        <v>126</v>
      </c>
    </row>
    <row r="118" s="14" customFormat="1">
      <c r="A118" s="14"/>
      <c r="B118" s="234"/>
      <c r="C118" s="235"/>
      <c r="D118" s="225" t="s">
        <v>136</v>
      </c>
      <c r="E118" s="236" t="s">
        <v>19</v>
      </c>
      <c r="F118" s="237" t="s">
        <v>659</v>
      </c>
      <c r="G118" s="235"/>
      <c r="H118" s="238">
        <v>19.199999999999999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136</v>
      </c>
      <c r="AU118" s="244" t="s">
        <v>81</v>
      </c>
      <c r="AV118" s="14" t="s">
        <v>81</v>
      </c>
      <c r="AW118" s="14" t="s">
        <v>32</v>
      </c>
      <c r="AX118" s="14" t="s">
        <v>71</v>
      </c>
      <c r="AY118" s="244" t="s">
        <v>126</v>
      </c>
    </row>
    <row r="119" s="15" customFormat="1">
      <c r="A119" s="15"/>
      <c r="B119" s="245"/>
      <c r="C119" s="246"/>
      <c r="D119" s="225" t="s">
        <v>136</v>
      </c>
      <c r="E119" s="247" t="s">
        <v>19</v>
      </c>
      <c r="F119" s="248" t="s">
        <v>139</v>
      </c>
      <c r="G119" s="246"/>
      <c r="H119" s="249">
        <v>19.199999999999999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5" t="s">
        <v>136</v>
      </c>
      <c r="AU119" s="255" t="s">
        <v>81</v>
      </c>
      <c r="AV119" s="15" t="s">
        <v>133</v>
      </c>
      <c r="AW119" s="15" t="s">
        <v>32</v>
      </c>
      <c r="AX119" s="15" t="s">
        <v>79</v>
      </c>
      <c r="AY119" s="255" t="s">
        <v>126</v>
      </c>
    </row>
    <row r="120" s="2" customFormat="1" ht="37.8" customHeight="1">
      <c r="A120" s="39"/>
      <c r="B120" s="40"/>
      <c r="C120" s="205" t="s">
        <v>172</v>
      </c>
      <c r="D120" s="205" t="s">
        <v>128</v>
      </c>
      <c r="E120" s="206" t="s">
        <v>660</v>
      </c>
      <c r="F120" s="207" t="s">
        <v>661</v>
      </c>
      <c r="G120" s="208" t="s">
        <v>131</v>
      </c>
      <c r="H120" s="209">
        <v>343.69999999999999</v>
      </c>
      <c r="I120" s="210"/>
      <c r="J120" s="211">
        <f>ROUND(I120*H120,2)</f>
        <v>0</v>
      </c>
      <c r="K120" s="207" t="s">
        <v>132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133</v>
      </c>
      <c r="AT120" s="216" t="s">
        <v>128</v>
      </c>
      <c r="AU120" s="216" t="s">
        <v>81</v>
      </c>
      <c r="AY120" s="18" t="s">
        <v>126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133</v>
      </c>
      <c r="BM120" s="216" t="s">
        <v>176</v>
      </c>
    </row>
    <row r="121" s="2" customFormat="1">
      <c r="A121" s="39"/>
      <c r="B121" s="40"/>
      <c r="C121" s="41"/>
      <c r="D121" s="218" t="s">
        <v>134</v>
      </c>
      <c r="E121" s="41"/>
      <c r="F121" s="219" t="s">
        <v>662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134</v>
      </c>
      <c r="AU121" s="18" t="s">
        <v>81</v>
      </c>
    </row>
    <row r="122" s="13" customFormat="1">
      <c r="A122" s="13"/>
      <c r="B122" s="223"/>
      <c r="C122" s="224"/>
      <c r="D122" s="225" t="s">
        <v>136</v>
      </c>
      <c r="E122" s="226" t="s">
        <v>19</v>
      </c>
      <c r="F122" s="227" t="s">
        <v>157</v>
      </c>
      <c r="G122" s="224"/>
      <c r="H122" s="226" t="s">
        <v>19</v>
      </c>
      <c r="I122" s="228"/>
      <c r="J122" s="224"/>
      <c r="K122" s="224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136</v>
      </c>
      <c r="AU122" s="233" t="s">
        <v>81</v>
      </c>
      <c r="AV122" s="13" t="s">
        <v>79</v>
      </c>
      <c r="AW122" s="13" t="s">
        <v>32</v>
      </c>
      <c r="AX122" s="13" t="s">
        <v>71</v>
      </c>
      <c r="AY122" s="233" t="s">
        <v>126</v>
      </c>
    </row>
    <row r="123" s="14" customFormat="1">
      <c r="A123" s="14"/>
      <c r="B123" s="234"/>
      <c r="C123" s="235"/>
      <c r="D123" s="225" t="s">
        <v>136</v>
      </c>
      <c r="E123" s="236" t="s">
        <v>19</v>
      </c>
      <c r="F123" s="237" t="s">
        <v>663</v>
      </c>
      <c r="G123" s="235"/>
      <c r="H123" s="238">
        <v>155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4" t="s">
        <v>136</v>
      </c>
      <c r="AU123" s="244" t="s">
        <v>81</v>
      </c>
      <c r="AV123" s="14" t="s">
        <v>81</v>
      </c>
      <c r="AW123" s="14" t="s">
        <v>32</v>
      </c>
      <c r="AX123" s="14" t="s">
        <v>71</v>
      </c>
      <c r="AY123" s="244" t="s">
        <v>126</v>
      </c>
    </row>
    <row r="124" s="14" customFormat="1">
      <c r="A124" s="14"/>
      <c r="B124" s="234"/>
      <c r="C124" s="235"/>
      <c r="D124" s="225" t="s">
        <v>136</v>
      </c>
      <c r="E124" s="236" t="s">
        <v>19</v>
      </c>
      <c r="F124" s="237" t="s">
        <v>664</v>
      </c>
      <c r="G124" s="235"/>
      <c r="H124" s="238">
        <v>188.69999999999999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136</v>
      </c>
      <c r="AU124" s="244" t="s">
        <v>81</v>
      </c>
      <c r="AV124" s="14" t="s">
        <v>81</v>
      </c>
      <c r="AW124" s="14" t="s">
        <v>32</v>
      </c>
      <c r="AX124" s="14" t="s">
        <v>71</v>
      </c>
      <c r="AY124" s="244" t="s">
        <v>126</v>
      </c>
    </row>
    <row r="125" s="15" customFormat="1">
      <c r="A125" s="15"/>
      <c r="B125" s="245"/>
      <c r="C125" s="246"/>
      <c r="D125" s="225" t="s">
        <v>136</v>
      </c>
      <c r="E125" s="247" t="s">
        <v>19</v>
      </c>
      <c r="F125" s="248" t="s">
        <v>139</v>
      </c>
      <c r="G125" s="246"/>
      <c r="H125" s="249">
        <v>343.69999999999999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5" t="s">
        <v>136</v>
      </c>
      <c r="AU125" s="255" t="s">
        <v>81</v>
      </c>
      <c r="AV125" s="15" t="s">
        <v>133</v>
      </c>
      <c r="AW125" s="15" t="s">
        <v>32</v>
      </c>
      <c r="AX125" s="15" t="s">
        <v>79</v>
      </c>
      <c r="AY125" s="255" t="s">
        <v>126</v>
      </c>
    </row>
    <row r="126" s="2" customFormat="1" ht="37.8" customHeight="1">
      <c r="A126" s="39"/>
      <c r="B126" s="40"/>
      <c r="C126" s="205" t="s">
        <v>155</v>
      </c>
      <c r="D126" s="205" t="s">
        <v>128</v>
      </c>
      <c r="E126" s="206" t="s">
        <v>665</v>
      </c>
      <c r="F126" s="207" t="s">
        <v>666</v>
      </c>
      <c r="G126" s="208" t="s">
        <v>131</v>
      </c>
      <c r="H126" s="209">
        <v>43.200000000000003</v>
      </c>
      <c r="I126" s="210"/>
      <c r="J126" s="211">
        <f>ROUND(I126*H126,2)</f>
        <v>0</v>
      </c>
      <c r="K126" s="207" t="s">
        <v>132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133</v>
      </c>
      <c r="AT126" s="216" t="s">
        <v>128</v>
      </c>
      <c r="AU126" s="216" t="s">
        <v>81</v>
      </c>
      <c r="AY126" s="18" t="s">
        <v>126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133</v>
      </c>
      <c r="BM126" s="216" t="s">
        <v>186</v>
      </c>
    </row>
    <row r="127" s="2" customFormat="1">
      <c r="A127" s="39"/>
      <c r="B127" s="40"/>
      <c r="C127" s="41"/>
      <c r="D127" s="218" t="s">
        <v>134</v>
      </c>
      <c r="E127" s="41"/>
      <c r="F127" s="219" t="s">
        <v>667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134</v>
      </c>
      <c r="AU127" s="18" t="s">
        <v>81</v>
      </c>
    </row>
    <row r="128" s="13" customFormat="1">
      <c r="A128" s="13"/>
      <c r="B128" s="223"/>
      <c r="C128" s="224"/>
      <c r="D128" s="225" t="s">
        <v>136</v>
      </c>
      <c r="E128" s="226" t="s">
        <v>19</v>
      </c>
      <c r="F128" s="227" t="s">
        <v>137</v>
      </c>
      <c r="G128" s="224"/>
      <c r="H128" s="226" t="s">
        <v>19</v>
      </c>
      <c r="I128" s="228"/>
      <c r="J128" s="224"/>
      <c r="K128" s="224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136</v>
      </c>
      <c r="AU128" s="233" t="s">
        <v>81</v>
      </c>
      <c r="AV128" s="13" t="s">
        <v>79</v>
      </c>
      <c r="AW128" s="13" t="s">
        <v>32</v>
      </c>
      <c r="AX128" s="13" t="s">
        <v>71</v>
      </c>
      <c r="AY128" s="233" t="s">
        <v>126</v>
      </c>
    </row>
    <row r="129" s="14" customFormat="1">
      <c r="A129" s="14"/>
      <c r="B129" s="234"/>
      <c r="C129" s="235"/>
      <c r="D129" s="225" t="s">
        <v>136</v>
      </c>
      <c r="E129" s="236" t="s">
        <v>19</v>
      </c>
      <c r="F129" s="237" t="s">
        <v>372</v>
      </c>
      <c r="G129" s="235"/>
      <c r="H129" s="238">
        <v>41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4" t="s">
        <v>136</v>
      </c>
      <c r="AU129" s="244" t="s">
        <v>81</v>
      </c>
      <c r="AV129" s="14" t="s">
        <v>81</v>
      </c>
      <c r="AW129" s="14" t="s">
        <v>32</v>
      </c>
      <c r="AX129" s="14" t="s">
        <v>71</v>
      </c>
      <c r="AY129" s="244" t="s">
        <v>126</v>
      </c>
    </row>
    <row r="130" s="13" customFormat="1">
      <c r="A130" s="13"/>
      <c r="B130" s="223"/>
      <c r="C130" s="224"/>
      <c r="D130" s="225" t="s">
        <v>136</v>
      </c>
      <c r="E130" s="226" t="s">
        <v>19</v>
      </c>
      <c r="F130" s="227" t="s">
        <v>657</v>
      </c>
      <c r="G130" s="224"/>
      <c r="H130" s="226" t="s">
        <v>19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3" t="s">
        <v>136</v>
      </c>
      <c r="AU130" s="233" t="s">
        <v>81</v>
      </c>
      <c r="AV130" s="13" t="s">
        <v>79</v>
      </c>
      <c r="AW130" s="13" t="s">
        <v>32</v>
      </c>
      <c r="AX130" s="13" t="s">
        <v>71</v>
      </c>
      <c r="AY130" s="233" t="s">
        <v>126</v>
      </c>
    </row>
    <row r="131" s="14" customFormat="1">
      <c r="A131" s="14"/>
      <c r="B131" s="234"/>
      <c r="C131" s="235"/>
      <c r="D131" s="225" t="s">
        <v>136</v>
      </c>
      <c r="E131" s="236" t="s">
        <v>19</v>
      </c>
      <c r="F131" s="237" t="s">
        <v>658</v>
      </c>
      <c r="G131" s="235"/>
      <c r="H131" s="238">
        <v>2.2000000000000002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4" t="s">
        <v>136</v>
      </c>
      <c r="AU131" s="244" t="s">
        <v>81</v>
      </c>
      <c r="AV131" s="14" t="s">
        <v>81</v>
      </c>
      <c r="AW131" s="14" t="s">
        <v>32</v>
      </c>
      <c r="AX131" s="14" t="s">
        <v>71</v>
      </c>
      <c r="AY131" s="244" t="s">
        <v>126</v>
      </c>
    </row>
    <row r="132" s="15" customFormat="1">
      <c r="A132" s="15"/>
      <c r="B132" s="245"/>
      <c r="C132" s="246"/>
      <c r="D132" s="225" t="s">
        <v>136</v>
      </c>
      <c r="E132" s="247" t="s">
        <v>19</v>
      </c>
      <c r="F132" s="248" t="s">
        <v>139</v>
      </c>
      <c r="G132" s="246"/>
      <c r="H132" s="249">
        <v>43.200000000000003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5" t="s">
        <v>136</v>
      </c>
      <c r="AU132" s="255" t="s">
        <v>81</v>
      </c>
      <c r="AV132" s="15" t="s">
        <v>133</v>
      </c>
      <c r="AW132" s="15" t="s">
        <v>32</v>
      </c>
      <c r="AX132" s="15" t="s">
        <v>79</v>
      </c>
      <c r="AY132" s="255" t="s">
        <v>126</v>
      </c>
    </row>
    <row r="133" s="2" customFormat="1" ht="24.15" customHeight="1">
      <c r="A133" s="39"/>
      <c r="B133" s="40"/>
      <c r="C133" s="205" t="s">
        <v>195</v>
      </c>
      <c r="D133" s="205" t="s">
        <v>128</v>
      </c>
      <c r="E133" s="206" t="s">
        <v>160</v>
      </c>
      <c r="F133" s="207" t="s">
        <v>161</v>
      </c>
      <c r="G133" s="208" t="s">
        <v>162</v>
      </c>
      <c r="H133" s="209">
        <v>56.100000000000001</v>
      </c>
      <c r="I133" s="210"/>
      <c r="J133" s="211">
        <f>ROUND(I133*H133,2)</f>
        <v>0</v>
      </c>
      <c r="K133" s="207" t="s">
        <v>132</v>
      </c>
      <c r="L133" s="45"/>
      <c r="M133" s="212" t="s">
        <v>19</v>
      </c>
      <c r="N133" s="213" t="s">
        <v>42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133</v>
      </c>
      <c r="AT133" s="216" t="s">
        <v>128</v>
      </c>
      <c r="AU133" s="216" t="s">
        <v>81</v>
      </c>
      <c r="AY133" s="18" t="s">
        <v>126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79</v>
      </c>
      <c r="BK133" s="217">
        <f>ROUND(I133*H133,2)</f>
        <v>0</v>
      </c>
      <c r="BL133" s="18" t="s">
        <v>133</v>
      </c>
      <c r="BM133" s="216" t="s">
        <v>198</v>
      </c>
    </row>
    <row r="134" s="2" customFormat="1">
      <c r="A134" s="39"/>
      <c r="B134" s="40"/>
      <c r="C134" s="41"/>
      <c r="D134" s="218" t="s">
        <v>134</v>
      </c>
      <c r="E134" s="41"/>
      <c r="F134" s="219" t="s">
        <v>164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134</v>
      </c>
      <c r="AU134" s="18" t="s">
        <v>81</v>
      </c>
    </row>
    <row r="135" s="14" customFormat="1">
      <c r="A135" s="14"/>
      <c r="B135" s="234"/>
      <c r="C135" s="235"/>
      <c r="D135" s="225" t="s">
        <v>136</v>
      </c>
      <c r="E135" s="236" t="s">
        <v>19</v>
      </c>
      <c r="F135" s="237" t="s">
        <v>668</v>
      </c>
      <c r="G135" s="235"/>
      <c r="H135" s="238">
        <v>56.100000000000001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4" t="s">
        <v>136</v>
      </c>
      <c r="AU135" s="244" t="s">
        <v>81</v>
      </c>
      <c r="AV135" s="14" t="s">
        <v>81</v>
      </c>
      <c r="AW135" s="14" t="s">
        <v>32</v>
      </c>
      <c r="AX135" s="14" t="s">
        <v>71</v>
      </c>
      <c r="AY135" s="244" t="s">
        <v>126</v>
      </c>
    </row>
    <row r="136" s="15" customFormat="1">
      <c r="A136" s="15"/>
      <c r="B136" s="245"/>
      <c r="C136" s="246"/>
      <c r="D136" s="225" t="s">
        <v>136</v>
      </c>
      <c r="E136" s="247" t="s">
        <v>19</v>
      </c>
      <c r="F136" s="248" t="s">
        <v>139</v>
      </c>
      <c r="G136" s="246"/>
      <c r="H136" s="249">
        <v>56.100000000000001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5" t="s">
        <v>136</v>
      </c>
      <c r="AU136" s="255" t="s">
        <v>81</v>
      </c>
      <c r="AV136" s="15" t="s">
        <v>133</v>
      </c>
      <c r="AW136" s="15" t="s">
        <v>32</v>
      </c>
      <c r="AX136" s="15" t="s">
        <v>79</v>
      </c>
      <c r="AY136" s="255" t="s">
        <v>126</v>
      </c>
    </row>
    <row r="137" s="2" customFormat="1" ht="16.5" customHeight="1">
      <c r="A137" s="39"/>
      <c r="B137" s="40"/>
      <c r="C137" s="205" t="s">
        <v>163</v>
      </c>
      <c r="D137" s="205" t="s">
        <v>128</v>
      </c>
      <c r="E137" s="206" t="s">
        <v>166</v>
      </c>
      <c r="F137" s="207" t="s">
        <v>167</v>
      </c>
      <c r="G137" s="208" t="s">
        <v>131</v>
      </c>
      <c r="H137" s="209">
        <v>549.79999999999995</v>
      </c>
      <c r="I137" s="210"/>
      <c r="J137" s="211">
        <f>ROUND(I137*H137,2)</f>
        <v>0</v>
      </c>
      <c r="K137" s="207" t="s">
        <v>132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133</v>
      </c>
      <c r="AT137" s="216" t="s">
        <v>128</v>
      </c>
      <c r="AU137" s="216" t="s">
        <v>81</v>
      </c>
      <c r="AY137" s="18" t="s">
        <v>126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133</v>
      </c>
      <c r="BM137" s="216" t="s">
        <v>205</v>
      </c>
    </row>
    <row r="138" s="2" customFormat="1">
      <c r="A138" s="39"/>
      <c r="B138" s="40"/>
      <c r="C138" s="41"/>
      <c r="D138" s="218" t="s">
        <v>134</v>
      </c>
      <c r="E138" s="41"/>
      <c r="F138" s="219" t="s">
        <v>169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134</v>
      </c>
      <c r="AU138" s="18" t="s">
        <v>81</v>
      </c>
    </row>
    <row r="139" s="13" customFormat="1">
      <c r="A139" s="13"/>
      <c r="B139" s="223"/>
      <c r="C139" s="224"/>
      <c r="D139" s="225" t="s">
        <v>136</v>
      </c>
      <c r="E139" s="226" t="s">
        <v>19</v>
      </c>
      <c r="F139" s="227" t="s">
        <v>170</v>
      </c>
      <c r="G139" s="224"/>
      <c r="H139" s="226" t="s">
        <v>19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136</v>
      </c>
      <c r="AU139" s="233" t="s">
        <v>81</v>
      </c>
      <c r="AV139" s="13" t="s">
        <v>79</v>
      </c>
      <c r="AW139" s="13" t="s">
        <v>32</v>
      </c>
      <c r="AX139" s="13" t="s">
        <v>71</v>
      </c>
      <c r="AY139" s="233" t="s">
        <v>126</v>
      </c>
    </row>
    <row r="140" s="14" customFormat="1">
      <c r="A140" s="14"/>
      <c r="B140" s="234"/>
      <c r="C140" s="235"/>
      <c r="D140" s="225" t="s">
        <v>136</v>
      </c>
      <c r="E140" s="236" t="s">
        <v>19</v>
      </c>
      <c r="F140" s="237" t="s">
        <v>669</v>
      </c>
      <c r="G140" s="235"/>
      <c r="H140" s="238">
        <v>257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4" t="s">
        <v>136</v>
      </c>
      <c r="AU140" s="244" t="s">
        <v>81</v>
      </c>
      <c r="AV140" s="14" t="s">
        <v>81</v>
      </c>
      <c r="AW140" s="14" t="s">
        <v>32</v>
      </c>
      <c r="AX140" s="14" t="s">
        <v>71</v>
      </c>
      <c r="AY140" s="244" t="s">
        <v>126</v>
      </c>
    </row>
    <row r="141" s="14" customFormat="1">
      <c r="A141" s="14"/>
      <c r="B141" s="234"/>
      <c r="C141" s="235"/>
      <c r="D141" s="225" t="s">
        <v>136</v>
      </c>
      <c r="E141" s="236" t="s">
        <v>19</v>
      </c>
      <c r="F141" s="237" t="s">
        <v>670</v>
      </c>
      <c r="G141" s="235"/>
      <c r="H141" s="238">
        <v>292.80000000000001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4" t="s">
        <v>136</v>
      </c>
      <c r="AU141" s="244" t="s">
        <v>81</v>
      </c>
      <c r="AV141" s="14" t="s">
        <v>81</v>
      </c>
      <c r="AW141" s="14" t="s">
        <v>32</v>
      </c>
      <c r="AX141" s="14" t="s">
        <v>71</v>
      </c>
      <c r="AY141" s="244" t="s">
        <v>126</v>
      </c>
    </row>
    <row r="142" s="15" customFormat="1">
      <c r="A142" s="15"/>
      <c r="B142" s="245"/>
      <c r="C142" s="246"/>
      <c r="D142" s="225" t="s">
        <v>136</v>
      </c>
      <c r="E142" s="247" t="s">
        <v>19</v>
      </c>
      <c r="F142" s="248" t="s">
        <v>139</v>
      </c>
      <c r="G142" s="246"/>
      <c r="H142" s="249">
        <v>549.79999999999995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5" t="s">
        <v>136</v>
      </c>
      <c r="AU142" s="255" t="s">
        <v>81</v>
      </c>
      <c r="AV142" s="15" t="s">
        <v>133</v>
      </c>
      <c r="AW142" s="15" t="s">
        <v>32</v>
      </c>
      <c r="AX142" s="15" t="s">
        <v>79</v>
      </c>
      <c r="AY142" s="255" t="s">
        <v>126</v>
      </c>
    </row>
    <row r="143" s="2" customFormat="1" ht="21.75" customHeight="1">
      <c r="A143" s="39"/>
      <c r="B143" s="40"/>
      <c r="C143" s="205" t="s">
        <v>208</v>
      </c>
      <c r="D143" s="205" t="s">
        <v>128</v>
      </c>
      <c r="E143" s="206" t="s">
        <v>173</v>
      </c>
      <c r="F143" s="207" t="s">
        <v>174</v>
      </c>
      <c r="G143" s="208" t="s">
        <v>175</v>
      </c>
      <c r="H143" s="209">
        <v>499.38999999999999</v>
      </c>
      <c r="I143" s="210"/>
      <c r="J143" s="211">
        <f>ROUND(I143*H143,2)</f>
        <v>0</v>
      </c>
      <c r="K143" s="207" t="s">
        <v>132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133</v>
      </c>
      <c r="AT143" s="216" t="s">
        <v>128</v>
      </c>
      <c r="AU143" s="216" t="s">
        <v>81</v>
      </c>
      <c r="AY143" s="18" t="s">
        <v>126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133</v>
      </c>
      <c r="BM143" s="216" t="s">
        <v>211</v>
      </c>
    </row>
    <row r="144" s="2" customFormat="1">
      <c r="A144" s="39"/>
      <c r="B144" s="40"/>
      <c r="C144" s="41"/>
      <c r="D144" s="218" t="s">
        <v>134</v>
      </c>
      <c r="E144" s="41"/>
      <c r="F144" s="219" t="s">
        <v>177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134</v>
      </c>
      <c r="AU144" s="18" t="s">
        <v>81</v>
      </c>
    </row>
    <row r="145" s="13" customFormat="1">
      <c r="A145" s="13"/>
      <c r="B145" s="223"/>
      <c r="C145" s="224"/>
      <c r="D145" s="225" t="s">
        <v>136</v>
      </c>
      <c r="E145" s="226" t="s">
        <v>19</v>
      </c>
      <c r="F145" s="227" t="s">
        <v>170</v>
      </c>
      <c r="G145" s="224"/>
      <c r="H145" s="226" t="s">
        <v>19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136</v>
      </c>
      <c r="AU145" s="233" t="s">
        <v>81</v>
      </c>
      <c r="AV145" s="13" t="s">
        <v>79</v>
      </c>
      <c r="AW145" s="13" t="s">
        <v>32</v>
      </c>
      <c r="AX145" s="13" t="s">
        <v>71</v>
      </c>
      <c r="AY145" s="233" t="s">
        <v>126</v>
      </c>
    </row>
    <row r="146" s="14" customFormat="1">
      <c r="A146" s="14"/>
      <c r="B146" s="234"/>
      <c r="C146" s="235"/>
      <c r="D146" s="225" t="s">
        <v>136</v>
      </c>
      <c r="E146" s="236" t="s">
        <v>19</v>
      </c>
      <c r="F146" s="237" t="s">
        <v>671</v>
      </c>
      <c r="G146" s="235"/>
      <c r="H146" s="238">
        <v>137.44999999999999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4" t="s">
        <v>136</v>
      </c>
      <c r="AU146" s="244" t="s">
        <v>81</v>
      </c>
      <c r="AV146" s="14" t="s">
        <v>81</v>
      </c>
      <c r="AW146" s="14" t="s">
        <v>32</v>
      </c>
      <c r="AX146" s="14" t="s">
        <v>71</v>
      </c>
      <c r="AY146" s="244" t="s">
        <v>126</v>
      </c>
    </row>
    <row r="147" s="13" customFormat="1">
      <c r="A147" s="13"/>
      <c r="B147" s="223"/>
      <c r="C147" s="224"/>
      <c r="D147" s="225" t="s">
        <v>136</v>
      </c>
      <c r="E147" s="226" t="s">
        <v>19</v>
      </c>
      <c r="F147" s="227" t="s">
        <v>157</v>
      </c>
      <c r="G147" s="224"/>
      <c r="H147" s="226" t="s">
        <v>19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136</v>
      </c>
      <c r="AU147" s="233" t="s">
        <v>81</v>
      </c>
      <c r="AV147" s="13" t="s">
        <v>79</v>
      </c>
      <c r="AW147" s="13" t="s">
        <v>32</v>
      </c>
      <c r="AX147" s="13" t="s">
        <v>71</v>
      </c>
      <c r="AY147" s="233" t="s">
        <v>126</v>
      </c>
    </row>
    <row r="148" s="14" customFormat="1">
      <c r="A148" s="14"/>
      <c r="B148" s="234"/>
      <c r="C148" s="235"/>
      <c r="D148" s="225" t="s">
        <v>136</v>
      </c>
      <c r="E148" s="236" t="s">
        <v>19</v>
      </c>
      <c r="F148" s="237" t="s">
        <v>672</v>
      </c>
      <c r="G148" s="235"/>
      <c r="H148" s="238">
        <v>68.739999999999995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136</v>
      </c>
      <c r="AU148" s="244" t="s">
        <v>81</v>
      </c>
      <c r="AV148" s="14" t="s">
        <v>81</v>
      </c>
      <c r="AW148" s="14" t="s">
        <v>32</v>
      </c>
      <c r="AX148" s="14" t="s">
        <v>71</v>
      </c>
      <c r="AY148" s="244" t="s">
        <v>126</v>
      </c>
    </row>
    <row r="149" s="13" customFormat="1">
      <c r="A149" s="13"/>
      <c r="B149" s="223"/>
      <c r="C149" s="224"/>
      <c r="D149" s="225" t="s">
        <v>136</v>
      </c>
      <c r="E149" s="226" t="s">
        <v>19</v>
      </c>
      <c r="F149" s="227" t="s">
        <v>137</v>
      </c>
      <c r="G149" s="224"/>
      <c r="H149" s="226" t="s">
        <v>19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136</v>
      </c>
      <c r="AU149" s="233" t="s">
        <v>81</v>
      </c>
      <c r="AV149" s="13" t="s">
        <v>79</v>
      </c>
      <c r="AW149" s="13" t="s">
        <v>32</v>
      </c>
      <c r="AX149" s="13" t="s">
        <v>71</v>
      </c>
      <c r="AY149" s="233" t="s">
        <v>126</v>
      </c>
    </row>
    <row r="150" s="14" customFormat="1">
      <c r="A150" s="14"/>
      <c r="B150" s="234"/>
      <c r="C150" s="235"/>
      <c r="D150" s="225" t="s">
        <v>136</v>
      </c>
      <c r="E150" s="236" t="s">
        <v>19</v>
      </c>
      <c r="F150" s="237" t="s">
        <v>673</v>
      </c>
      <c r="G150" s="235"/>
      <c r="H150" s="238">
        <v>8.1999999999999993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4" t="s">
        <v>136</v>
      </c>
      <c r="AU150" s="244" t="s">
        <v>81</v>
      </c>
      <c r="AV150" s="14" t="s">
        <v>81</v>
      </c>
      <c r="AW150" s="14" t="s">
        <v>32</v>
      </c>
      <c r="AX150" s="14" t="s">
        <v>71</v>
      </c>
      <c r="AY150" s="244" t="s">
        <v>126</v>
      </c>
    </row>
    <row r="151" s="13" customFormat="1">
      <c r="A151" s="13"/>
      <c r="B151" s="223"/>
      <c r="C151" s="224"/>
      <c r="D151" s="225" t="s">
        <v>136</v>
      </c>
      <c r="E151" s="226" t="s">
        <v>19</v>
      </c>
      <c r="F151" s="227" t="s">
        <v>181</v>
      </c>
      <c r="G151" s="224"/>
      <c r="H151" s="226" t="s">
        <v>19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136</v>
      </c>
      <c r="AU151" s="233" t="s">
        <v>81</v>
      </c>
      <c r="AV151" s="13" t="s">
        <v>79</v>
      </c>
      <c r="AW151" s="13" t="s">
        <v>32</v>
      </c>
      <c r="AX151" s="13" t="s">
        <v>71</v>
      </c>
      <c r="AY151" s="233" t="s">
        <v>126</v>
      </c>
    </row>
    <row r="152" s="13" customFormat="1">
      <c r="A152" s="13"/>
      <c r="B152" s="223"/>
      <c r="C152" s="224"/>
      <c r="D152" s="225" t="s">
        <v>136</v>
      </c>
      <c r="E152" s="226" t="s">
        <v>19</v>
      </c>
      <c r="F152" s="227" t="s">
        <v>181</v>
      </c>
      <c r="G152" s="224"/>
      <c r="H152" s="226" t="s">
        <v>19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136</v>
      </c>
      <c r="AU152" s="233" t="s">
        <v>81</v>
      </c>
      <c r="AV152" s="13" t="s">
        <v>79</v>
      </c>
      <c r="AW152" s="13" t="s">
        <v>32</v>
      </c>
      <c r="AX152" s="13" t="s">
        <v>71</v>
      </c>
      <c r="AY152" s="233" t="s">
        <v>126</v>
      </c>
    </row>
    <row r="153" s="13" customFormat="1">
      <c r="A153" s="13"/>
      <c r="B153" s="223"/>
      <c r="C153" s="224"/>
      <c r="D153" s="225" t="s">
        <v>136</v>
      </c>
      <c r="E153" s="226" t="s">
        <v>19</v>
      </c>
      <c r="F153" s="227" t="s">
        <v>182</v>
      </c>
      <c r="G153" s="224"/>
      <c r="H153" s="226" t="s">
        <v>19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3" t="s">
        <v>136</v>
      </c>
      <c r="AU153" s="233" t="s">
        <v>81</v>
      </c>
      <c r="AV153" s="13" t="s">
        <v>79</v>
      </c>
      <c r="AW153" s="13" t="s">
        <v>32</v>
      </c>
      <c r="AX153" s="13" t="s">
        <v>71</v>
      </c>
      <c r="AY153" s="233" t="s">
        <v>126</v>
      </c>
    </row>
    <row r="154" s="14" customFormat="1">
      <c r="A154" s="14"/>
      <c r="B154" s="234"/>
      <c r="C154" s="235"/>
      <c r="D154" s="225" t="s">
        <v>136</v>
      </c>
      <c r="E154" s="236" t="s">
        <v>19</v>
      </c>
      <c r="F154" s="237" t="s">
        <v>674</v>
      </c>
      <c r="G154" s="235"/>
      <c r="H154" s="238">
        <v>161.40000000000001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4" t="s">
        <v>136</v>
      </c>
      <c r="AU154" s="244" t="s">
        <v>81</v>
      </c>
      <c r="AV154" s="14" t="s">
        <v>81</v>
      </c>
      <c r="AW154" s="14" t="s">
        <v>32</v>
      </c>
      <c r="AX154" s="14" t="s">
        <v>71</v>
      </c>
      <c r="AY154" s="244" t="s">
        <v>126</v>
      </c>
    </row>
    <row r="155" s="14" customFormat="1">
      <c r="A155" s="14"/>
      <c r="B155" s="234"/>
      <c r="C155" s="235"/>
      <c r="D155" s="225" t="s">
        <v>136</v>
      </c>
      <c r="E155" s="236" t="s">
        <v>19</v>
      </c>
      <c r="F155" s="237" t="s">
        <v>675</v>
      </c>
      <c r="G155" s="235"/>
      <c r="H155" s="238">
        <v>123.59999999999999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4" t="s">
        <v>136</v>
      </c>
      <c r="AU155" s="244" t="s">
        <v>81</v>
      </c>
      <c r="AV155" s="14" t="s">
        <v>81</v>
      </c>
      <c r="AW155" s="14" t="s">
        <v>32</v>
      </c>
      <c r="AX155" s="14" t="s">
        <v>71</v>
      </c>
      <c r="AY155" s="244" t="s">
        <v>126</v>
      </c>
    </row>
    <row r="156" s="15" customFormat="1">
      <c r="A156" s="15"/>
      <c r="B156" s="245"/>
      <c r="C156" s="246"/>
      <c r="D156" s="225" t="s">
        <v>136</v>
      </c>
      <c r="E156" s="247" t="s">
        <v>19</v>
      </c>
      <c r="F156" s="248" t="s">
        <v>139</v>
      </c>
      <c r="G156" s="246"/>
      <c r="H156" s="249">
        <v>499.38999999999999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5" t="s">
        <v>136</v>
      </c>
      <c r="AU156" s="255" t="s">
        <v>81</v>
      </c>
      <c r="AV156" s="15" t="s">
        <v>133</v>
      </c>
      <c r="AW156" s="15" t="s">
        <v>32</v>
      </c>
      <c r="AX156" s="15" t="s">
        <v>79</v>
      </c>
      <c r="AY156" s="255" t="s">
        <v>126</v>
      </c>
    </row>
    <row r="157" s="2" customFormat="1" ht="24.15" customHeight="1">
      <c r="A157" s="39"/>
      <c r="B157" s="40"/>
      <c r="C157" s="205" t="s">
        <v>168</v>
      </c>
      <c r="D157" s="205" t="s">
        <v>128</v>
      </c>
      <c r="E157" s="206" t="s">
        <v>184</v>
      </c>
      <c r="F157" s="207" t="s">
        <v>185</v>
      </c>
      <c r="G157" s="208" t="s">
        <v>175</v>
      </c>
      <c r="H157" s="209">
        <v>45.613999999999997</v>
      </c>
      <c r="I157" s="210"/>
      <c r="J157" s="211">
        <f>ROUND(I157*H157,2)</f>
        <v>0</v>
      </c>
      <c r="K157" s="207" t="s">
        <v>132</v>
      </c>
      <c r="L157" s="45"/>
      <c r="M157" s="212" t="s">
        <v>19</v>
      </c>
      <c r="N157" s="213" t="s">
        <v>42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133</v>
      </c>
      <c r="AT157" s="216" t="s">
        <v>128</v>
      </c>
      <c r="AU157" s="216" t="s">
        <v>81</v>
      </c>
      <c r="AY157" s="18" t="s">
        <v>126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133</v>
      </c>
      <c r="BM157" s="216" t="s">
        <v>216</v>
      </c>
    </row>
    <row r="158" s="2" customFormat="1">
      <c r="A158" s="39"/>
      <c r="B158" s="40"/>
      <c r="C158" s="41"/>
      <c r="D158" s="218" t="s">
        <v>134</v>
      </c>
      <c r="E158" s="41"/>
      <c r="F158" s="219" t="s">
        <v>676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134</v>
      </c>
      <c r="AU158" s="18" t="s">
        <v>81</v>
      </c>
    </row>
    <row r="159" s="13" customFormat="1">
      <c r="A159" s="13"/>
      <c r="B159" s="223"/>
      <c r="C159" s="224"/>
      <c r="D159" s="225" t="s">
        <v>136</v>
      </c>
      <c r="E159" s="226" t="s">
        <v>19</v>
      </c>
      <c r="F159" s="227" t="s">
        <v>188</v>
      </c>
      <c r="G159" s="224"/>
      <c r="H159" s="226" t="s">
        <v>19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136</v>
      </c>
      <c r="AU159" s="233" t="s">
        <v>81</v>
      </c>
      <c r="AV159" s="13" t="s">
        <v>79</v>
      </c>
      <c r="AW159" s="13" t="s">
        <v>32</v>
      </c>
      <c r="AX159" s="13" t="s">
        <v>71</v>
      </c>
      <c r="AY159" s="233" t="s">
        <v>126</v>
      </c>
    </row>
    <row r="160" s="14" customFormat="1">
      <c r="A160" s="14"/>
      <c r="B160" s="234"/>
      <c r="C160" s="235"/>
      <c r="D160" s="225" t="s">
        <v>136</v>
      </c>
      <c r="E160" s="236" t="s">
        <v>19</v>
      </c>
      <c r="F160" s="237" t="s">
        <v>677</v>
      </c>
      <c r="G160" s="235"/>
      <c r="H160" s="238">
        <v>16.916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136</v>
      </c>
      <c r="AU160" s="244" t="s">
        <v>81</v>
      </c>
      <c r="AV160" s="14" t="s">
        <v>81</v>
      </c>
      <c r="AW160" s="14" t="s">
        <v>32</v>
      </c>
      <c r="AX160" s="14" t="s">
        <v>71</v>
      </c>
      <c r="AY160" s="244" t="s">
        <v>126</v>
      </c>
    </row>
    <row r="161" s="14" customFormat="1">
      <c r="A161" s="14"/>
      <c r="B161" s="234"/>
      <c r="C161" s="235"/>
      <c r="D161" s="225" t="s">
        <v>136</v>
      </c>
      <c r="E161" s="236" t="s">
        <v>19</v>
      </c>
      <c r="F161" s="237" t="s">
        <v>678</v>
      </c>
      <c r="G161" s="235"/>
      <c r="H161" s="238">
        <v>14.364000000000001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4" t="s">
        <v>136</v>
      </c>
      <c r="AU161" s="244" t="s">
        <v>81</v>
      </c>
      <c r="AV161" s="14" t="s">
        <v>81</v>
      </c>
      <c r="AW161" s="14" t="s">
        <v>32</v>
      </c>
      <c r="AX161" s="14" t="s">
        <v>71</v>
      </c>
      <c r="AY161" s="244" t="s">
        <v>126</v>
      </c>
    </row>
    <row r="162" s="13" customFormat="1">
      <c r="A162" s="13"/>
      <c r="B162" s="223"/>
      <c r="C162" s="224"/>
      <c r="D162" s="225" t="s">
        <v>136</v>
      </c>
      <c r="E162" s="226" t="s">
        <v>19</v>
      </c>
      <c r="F162" s="227" t="s">
        <v>193</v>
      </c>
      <c r="G162" s="224"/>
      <c r="H162" s="226" t="s">
        <v>19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3" t="s">
        <v>136</v>
      </c>
      <c r="AU162" s="233" t="s">
        <v>81</v>
      </c>
      <c r="AV162" s="13" t="s">
        <v>79</v>
      </c>
      <c r="AW162" s="13" t="s">
        <v>32</v>
      </c>
      <c r="AX162" s="13" t="s">
        <v>71</v>
      </c>
      <c r="AY162" s="233" t="s">
        <v>126</v>
      </c>
    </row>
    <row r="163" s="14" customFormat="1">
      <c r="A163" s="14"/>
      <c r="B163" s="234"/>
      <c r="C163" s="235"/>
      <c r="D163" s="225" t="s">
        <v>136</v>
      </c>
      <c r="E163" s="236" t="s">
        <v>19</v>
      </c>
      <c r="F163" s="237" t="s">
        <v>679</v>
      </c>
      <c r="G163" s="235"/>
      <c r="H163" s="238">
        <v>8.1899999999999995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4" t="s">
        <v>136</v>
      </c>
      <c r="AU163" s="244" t="s">
        <v>81</v>
      </c>
      <c r="AV163" s="14" t="s">
        <v>81</v>
      </c>
      <c r="AW163" s="14" t="s">
        <v>32</v>
      </c>
      <c r="AX163" s="14" t="s">
        <v>71</v>
      </c>
      <c r="AY163" s="244" t="s">
        <v>126</v>
      </c>
    </row>
    <row r="164" s="13" customFormat="1">
      <c r="A164" s="13"/>
      <c r="B164" s="223"/>
      <c r="C164" s="224"/>
      <c r="D164" s="225" t="s">
        <v>136</v>
      </c>
      <c r="E164" s="226" t="s">
        <v>19</v>
      </c>
      <c r="F164" s="227" t="s">
        <v>680</v>
      </c>
      <c r="G164" s="224"/>
      <c r="H164" s="226" t="s">
        <v>19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136</v>
      </c>
      <c r="AU164" s="233" t="s">
        <v>81</v>
      </c>
      <c r="AV164" s="13" t="s">
        <v>79</v>
      </c>
      <c r="AW164" s="13" t="s">
        <v>32</v>
      </c>
      <c r="AX164" s="13" t="s">
        <v>71</v>
      </c>
      <c r="AY164" s="233" t="s">
        <v>126</v>
      </c>
    </row>
    <row r="165" s="14" customFormat="1">
      <c r="A165" s="14"/>
      <c r="B165" s="234"/>
      <c r="C165" s="235"/>
      <c r="D165" s="225" t="s">
        <v>136</v>
      </c>
      <c r="E165" s="236" t="s">
        <v>19</v>
      </c>
      <c r="F165" s="237" t="s">
        <v>681</v>
      </c>
      <c r="G165" s="235"/>
      <c r="H165" s="238">
        <v>6.1440000000000001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4" t="s">
        <v>136</v>
      </c>
      <c r="AU165" s="244" t="s">
        <v>81</v>
      </c>
      <c r="AV165" s="14" t="s">
        <v>81</v>
      </c>
      <c r="AW165" s="14" t="s">
        <v>32</v>
      </c>
      <c r="AX165" s="14" t="s">
        <v>71</v>
      </c>
      <c r="AY165" s="244" t="s">
        <v>126</v>
      </c>
    </row>
    <row r="166" s="15" customFormat="1">
      <c r="A166" s="15"/>
      <c r="B166" s="245"/>
      <c r="C166" s="246"/>
      <c r="D166" s="225" t="s">
        <v>136</v>
      </c>
      <c r="E166" s="247" t="s">
        <v>19</v>
      </c>
      <c r="F166" s="248" t="s">
        <v>139</v>
      </c>
      <c r="G166" s="246"/>
      <c r="H166" s="249">
        <v>45.613999999999997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5" t="s">
        <v>136</v>
      </c>
      <c r="AU166" s="255" t="s">
        <v>81</v>
      </c>
      <c r="AV166" s="15" t="s">
        <v>133</v>
      </c>
      <c r="AW166" s="15" t="s">
        <v>32</v>
      </c>
      <c r="AX166" s="15" t="s">
        <v>79</v>
      </c>
      <c r="AY166" s="255" t="s">
        <v>126</v>
      </c>
    </row>
    <row r="167" s="2" customFormat="1" ht="37.8" customHeight="1">
      <c r="A167" s="39"/>
      <c r="B167" s="40"/>
      <c r="C167" s="205" t="s">
        <v>220</v>
      </c>
      <c r="D167" s="205" t="s">
        <v>128</v>
      </c>
      <c r="E167" s="206" t="s">
        <v>196</v>
      </c>
      <c r="F167" s="207" t="s">
        <v>197</v>
      </c>
      <c r="G167" s="208" t="s">
        <v>175</v>
      </c>
      <c r="H167" s="209">
        <v>651.12400000000002</v>
      </c>
      <c r="I167" s="210"/>
      <c r="J167" s="211">
        <f>ROUND(I167*H167,2)</f>
        <v>0</v>
      </c>
      <c r="K167" s="207" t="s">
        <v>132</v>
      </c>
      <c r="L167" s="45"/>
      <c r="M167" s="212" t="s">
        <v>19</v>
      </c>
      <c r="N167" s="213" t="s">
        <v>42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133</v>
      </c>
      <c r="AT167" s="216" t="s">
        <v>128</v>
      </c>
      <c r="AU167" s="216" t="s">
        <v>81</v>
      </c>
      <c r="AY167" s="18" t="s">
        <v>126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79</v>
      </c>
      <c r="BK167" s="217">
        <f>ROUND(I167*H167,2)</f>
        <v>0</v>
      </c>
      <c r="BL167" s="18" t="s">
        <v>133</v>
      </c>
      <c r="BM167" s="216" t="s">
        <v>225</v>
      </c>
    </row>
    <row r="168" s="2" customFormat="1">
      <c r="A168" s="39"/>
      <c r="B168" s="40"/>
      <c r="C168" s="41"/>
      <c r="D168" s="218" t="s">
        <v>134</v>
      </c>
      <c r="E168" s="41"/>
      <c r="F168" s="219" t="s">
        <v>199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134</v>
      </c>
      <c r="AU168" s="18" t="s">
        <v>81</v>
      </c>
    </row>
    <row r="169" s="14" customFormat="1">
      <c r="A169" s="14"/>
      <c r="B169" s="234"/>
      <c r="C169" s="235"/>
      <c r="D169" s="225" t="s">
        <v>136</v>
      </c>
      <c r="E169" s="236" t="s">
        <v>19</v>
      </c>
      <c r="F169" s="237" t="s">
        <v>682</v>
      </c>
      <c r="G169" s="235"/>
      <c r="H169" s="238">
        <v>109.95999999999999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4" t="s">
        <v>136</v>
      </c>
      <c r="AU169" s="244" t="s">
        <v>81</v>
      </c>
      <c r="AV169" s="14" t="s">
        <v>81</v>
      </c>
      <c r="AW169" s="14" t="s">
        <v>32</v>
      </c>
      <c r="AX169" s="14" t="s">
        <v>71</v>
      </c>
      <c r="AY169" s="244" t="s">
        <v>126</v>
      </c>
    </row>
    <row r="170" s="14" customFormat="1">
      <c r="A170" s="14"/>
      <c r="B170" s="234"/>
      <c r="C170" s="235"/>
      <c r="D170" s="225" t="s">
        <v>136</v>
      </c>
      <c r="E170" s="236" t="s">
        <v>19</v>
      </c>
      <c r="F170" s="237" t="s">
        <v>683</v>
      </c>
      <c r="G170" s="235"/>
      <c r="H170" s="238">
        <v>499.38999999999999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136</v>
      </c>
      <c r="AU170" s="244" t="s">
        <v>81</v>
      </c>
      <c r="AV170" s="14" t="s">
        <v>81</v>
      </c>
      <c r="AW170" s="14" t="s">
        <v>32</v>
      </c>
      <c r="AX170" s="14" t="s">
        <v>71</v>
      </c>
      <c r="AY170" s="244" t="s">
        <v>126</v>
      </c>
    </row>
    <row r="171" s="14" customFormat="1">
      <c r="A171" s="14"/>
      <c r="B171" s="234"/>
      <c r="C171" s="235"/>
      <c r="D171" s="225" t="s">
        <v>136</v>
      </c>
      <c r="E171" s="236" t="s">
        <v>19</v>
      </c>
      <c r="F171" s="237" t="s">
        <v>684</v>
      </c>
      <c r="G171" s="235"/>
      <c r="H171" s="238">
        <v>41.774000000000001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4" t="s">
        <v>136</v>
      </c>
      <c r="AU171" s="244" t="s">
        <v>81</v>
      </c>
      <c r="AV171" s="14" t="s">
        <v>81</v>
      </c>
      <c r="AW171" s="14" t="s">
        <v>32</v>
      </c>
      <c r="AX171" s="14" t="s">
        <v>71</v>
      </c>
      <c r="AY171" s="244" t="s">
        <v>126</v>
      </c>
    </row>
    <row r="172" s="15" customFormat="1">
      <c r="A172" s="15"/>
      <c r="B172" s="245"/>
      <c r="C172" s="246"/>
      <c r="D172" s="225" t="s">
        <v>136</v>
      </c>
      <c r="E172" s="247" t="s">
        <v>19</v>
      </c>
      <c r="F172" s="248" t="s">
        <v>139</v>
      </c>
      <c r="G172" s="246"/>
      <c r="H172" s="249">
        <v>651.12400000000002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5" t="s">
        <v>136</v>
      </c>
      <c r="AU172" s="255" t="s">
        <v>81</v>
      </c>
      <c r="AV172" s="15" t="s">
        <v>133</v>
      </c>
      <c r="AW172" s="15" t="s">
        <v>32</v>
      </c>
      <c r="AX172" s="15" t="s">
        <v>79</v>
      </c>
      <c r="AY172" s="255" t="s">
        <v>126</v>
      </c>
    </row>
    <row r="173" s="2" customFormat="1" ht="37.8" customHeight="1">
      <c r="A173" s="39"/>
      <c r="B173" s="40"/>
      <c r="C173" s="205" t="s">
        <v>176</v>
      </c>
      <c r="D173" s="205" t="s">
        <v>128</v>
      </c>
      <c r="E173" s="206" t="s">
        <v>203</v>
      </c>
      <c r="F173" s="207" t="s">
        <v>204</v>
      </c>
      <c r="G173" s="208" t="s">
        <v>175</v>
      </c>
      <c r="H173" s="209">
        <v>6511.2399999999998</v>
      </c>
      <c r="I173" s="210"/>
      <c r="J173" s="211">
        <f>ROUND(I173*H173,2)</f>
        <v>0</v>
      </c>
      <c r="K173" s="207" t="s">
        <v>132</v>
      </c>
      <c r="L173" s="45"/>
      <c r="M173" s="212" t="s">
        <v>19</v>
      </c>
      <c r="N173" s="213" t="s">
        <v>42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133</v>
      </c>
      <c r="AT173" s="216" t="s">
        <v>128</v>
      </c>
      <c r="AU173" s="216" t="s">
        <v>81</v>
      </c>
      <c r="AY173" s="18" t="s">
        <v>126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79</v>
      </c>
      <c r="BK173" s="217">
        <f>ROUND(I173*H173,2)</f>
        <v>0</v>
      </c>
      <c r="BL173" s="18" t="s">
        <v>133</v>
      </c>
      <c r="BM173" s="216" t="s">
        <v>229</v>
      </c>
    </row>
    <row r="174" s="2" customFormat="1">
      <c r="A174" s="39"/>
      <c r="B174" s="40"/>
      <c r="C174" s="41"/>
      <c r="D174" s="218" t="s">
        <v>134</v>
      </c>
      <c r="E174" s="41"/>
      <c r="F174" s="219" t="s">
        <v>206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134</v>
      </c>
      <c r="AU174" s="18" t="s">
        <v>81</v>
      </c>
    </row>
    <row r="175" s="14" customFormat="1">
      <c r="A175" s="14"/>
      <c r="B175" s="234"/>
      <c r="C175" s="235"/>
      <c r="D175" s="225" t="s">
        <v>136</v>
      </c>
      <c r="E175" s="236" t="s">
        <v>19</v>
      </c>
      <c r="F175" s="237" t="s">
        <v>685</v>
      </c>
      <c r="G175" s="235"/>
      <c r="H175" s="238">
        <v>6511.2399999999998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4" t="s">
        <v>136</v>
      </c>
      <c r="AU175" s="244" t="s">
        <v>81</v>
      </c>
      <c r="AV175" s="14" t="s">
        <v>81</v>
      </c>
      <c r="AW175" s="14" t="s">
        <v>32</v>
      </c>
      <c r="AX175" s="14" t="s">
        <v>71</v>
      </c>
      <c r="AY175" s="244" t="s">
        <v>126</v>
      </c>
    </row>
    <row r="176" s="15" customFormat="1">
      <c r="A176" s="15"/>
      <c r="B176" s="245"/>
      <c r="C176" s="246"/>
      <c r="D176" s="225" t="s">
        <v>136</v>
      </c>
      <c r="E176" s="247" t="s">
        <v>19</v>
      </c>
      <c r="F176" s="248" t="s">
        <v>139</v>
      </c>
      <c r="G176" s="246"/>
      <c r="H176" s="249">
        <v>6511.2399999999998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5" t="s">
        <v>136</v>
      </c>
      <c r="AU176" s="255" t="s">
        <v>81</v>
      </c>
      <c r="AV176" s="15" t="s">
        <v>133</v>
      </c>
      <c r="AW176" s="15" t="s">
        <v>32</v>
      </c>
      <c r="AX176" s="15" t="s">
        <v>79</v>
      </c>
      <c r="AY176" s="255" t="s">
        <v>126</v>
      </c>
    </row>
    <row r="177" s="2" customFormat="1" ht="24.15" customHeight="1">
      <c r="A177" s="39"/>
      <c r="B177" s="40"/>
      <c r="C177" s="205" t="s">
        <v>8</v>
      </c>
      <c r="D177" s="205" t="s">
        <v>128</v>
      </c>
      <c r="E177" s="206" t="s">
        <v>209</v>
      </c>
      <c r="F177" s="207" t="s">
        <v>210</v>
      </c>
      <c r="G177" s="208" t="s">
        <v>175</v>
      </c>
      <c r="H177" s="209">
        <v>651.12400000000002</v>
      </c>
      <c r="I177" s="210"/>
      <c r="J177" s="211">
        <f>ROUND(I177*H177,2)</f>
        <v>0</v>
      </c>
      <c r="K177" s="207" t="s">
        <v>132</v>
      </c>
      <c r="L177" s="45"/>
      <c r="M177" s="212" t="s">
        <v>19</v>
      </c>
      <c r="N177" s="213" t="s">
        <v>42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133</v>
      </c>
      <c r="AT177" s="216" t="s">
        <v>128</v>
      </c>
      <c r="AU177" s="216" t="s">
        <v>81</v>
      </c>
      <c r="AY177" s="18" t="s">
        <v>126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79</v>
      </c>
      <c r="BK177" s="217">
        <f>ROUND(I177*H177,2)</f>
        <v>0</v>
      </c>
      <c r="BL177" s="18" t="s">
        <v>133</v>
      </c>
      <c r="BM177" s="216" t="s">
        <v>235</v>
      </c>
    </row>
    <row r="178" s="2" customFormat="1">
      <c r="A178" s="39"/>
      <c r="B178" s="40"/>
      <c r="C178" s="41"/>
      <c r="D178" s="218" t="s">
        <v>134</v>
      </c>
      <c r="E178" s="41"/>
      <c r="F178" s="219" t="s">
        <v>212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134</v>
      </c>
      <c r="AU178" s="18" t="s">
        <v>81</v>
      </c>
    </row>
    <row r="179" s="14" customFormat="1">
      <c r="A179" s="14"/>
      <c r="B179" s="234"/>
      <c r="C179" s="235"/>
      <c r="D179" s="225" t="s">
        <v>136</v>
      </c>
      <c r="E179" s="236" t="s">
        <v>19</v>
      </c>
      <c r="F179" s="237" t="s">
        <v>686</v>
      </c>
      <c r="G179" s="235"/>
      <c r="H179" s="238">
        <v>651.12400000000002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136</v>
      </c>
      <c r="AU179" s="244" t="s">
        <v>81</v>
      </c>
      <c r="AV179" s="14" t="s">
        <v>81</v>
      </c>
      <c r="AW179" s="14" t="s">
        <v>32</v>
      </c>
      <c r="AX179" s="14" t="s">
        <v>71</v>
      </c>
      <c r="AY179" s="244" t="s">
        <v>126</v>
      </c>
    </row>
    <row r="180" s="15" customFormat="1">
      <c r="A180" s="15"/>
      <c r="B180" s="245"/>
      <c r="C180" s="246"/>
      <c r="D180" s="225" t="s">
        <v>136</v>
      </c>
      <c r="E180" s="247" t="s">
        <v>19</v>
      </c>
      <c r="F180" s="248" t="s">
        <v>139</v>
      </c>
      <c r="G180" s="246"/>
      <c r="H180" s="249">
        <v>651.12400000000002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5" t="s">
        <v>136</v>
      </c>
      <c r="AU180" s="255" t="s">
        <v>81</v>
      </c>
      <c r="AV180" s="15" t="s">
        <v>133</v>
      </c>
      <c r="AW180" s="15" t="s">
        <v>32</v>
      </c>
      <c r="AX180" s="15" t="s">
        <v>79</v>
      </c>
      <c r="AY180" s="255" t="s">
        <v>126</v>
      </c>
    </row>
    <row r="181" s="2" customFormat="1" ht="24.15" customHeight="1">
      <c r="A181" s="39"/>
      <c r="B181" s="40"/>
      <c r="C181" s="205" t="s">
        <v>186</v>
      </c>
      <c r="D181" s="205" t="s">
        <v>128</v>
      </c>
      <c r="E181" s="206" t="s">
        <v>227</v>
      </c>
      <c r="F181" s="207" t="s">
        <v>228</v>
      </c>
      <c r="G181" s="208" t="s">
        <v>175</v>
      </c>
      <c r="H181" s="209">
        <v>2.6200000000000001</v>
      </c>
      <c r="I181" s="210"/>
      <c r="J181" s="211">
        <f>ROUND(I181*H181,2)</f>
        <v>0</v>
      </c>
      <c r="K181" s="207" t="s">
        <v>150</v>
      </c>
      <c r="L181" s="45"/>
      <c r="M181" s="212" t="s">
        <v>19</v>
      </c>
      <c r="N181" s="213" t="s">
        <v>42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133</v>
      </c>
      <c r="AT181" s="216" t="s">
        <v>128</v>
      </c>
      <c r="AU181" s="216" t="s">
        <v>81</v>
      </c>
      <c r="AY181" s="18" t="s">
        <v>126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79</v>
      </c>
      <c r="BK181" s="217">
        <f>ROUND(I181*H181,2)</f>
        <v>0</v>
      </c>
      <c r="BL181" s="18" t="s">
        <v>133</v>
      </c>
      <c r="BM181" s="216" t="s">
        <v>239</v>
      </c>
    </row>
    <row r="182" s="2" customFormat="1">
      <c r="A182" s="39"/>
      <c r="B182" s="40"/>
      <c r="C182" s="41"/>
      <c r="D182" s="218" t="s">
        <v>134</v>
      </c>
      <c r="E182" s="41"/>
      <c r="F182" s="219" t="s">
        <v>230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134</v>
      </c>
      <c r="AU182" s="18" t="s">
        <v>81</v>
      </c>
    </row>
    <row r="183" s="13" customFormat="1">
      <c r="A183" s="13"/>
      <c r="B183" s="223"/>
      <c r="C183" s="224"/>
      <c r="D183" s="225" t="s">
        <v>136</v>
      </c>
      <c r="E183" s="226" t="s">
        <v>19</v>
      </c>
      <c r="F183" s="227" t="s">
        <v>231</v>
      </c>
      <c r="G183" s="224"/>
      <c r="H183" s="226" t="s">
        <v>19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3" t="s">
        <v>136</v>
      </c>
      <c r="AU183" s="233" t="s">
        <v>81</v>
      </c>
      <c r="AV183" s="13" t="s">
        <v>79</v>
      </c>
      <c r="AW183" s="13" t="s">
        <v>32</v>
      </c>
      <c r="AX183" s="13" t="s">
        <v>71</v>
      </c>
      <c r="AY183" s="233" t="s">
        <v>126</v>
      </c>
    </row>
    <row r="184" s="14" customFormat="1">
      <c r="A184" s="14"/>
      <c r="B184" s="234"/>
      <c r="C184" s="235"/>
      <c r="D184" s="225" t="s">
        <v>136</v>
      </c>
      <c r="E184" s="236" t="s">
        <v>19</v>
      </c>
      <c r="F184" s="237" t="s">
        <v>687</v>
      </c>
      <c r="G184" s="235"/>
      <c r="H184" s="238">
        <v>2.6200000000000001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4" t="s">
        <v>136</v>
      </c>
      <c r="AU184" s="244" t="s">
        <v>81</v>
      </c>
      <c r="AV184" s="14" t="s">
        <v>81</v>
      </c>
      <c r="AW184" s="14" t="s">
        <v>32</v>
      </c>
      <c r="AX184" s="14" t="s">
        <v>71</v>
      </c>
      <c r="AY184" s="244" t="s">
        <v>126</v>
      </c>
    </row>
    <row r="185" s="15" customFormat="1">
      <c r="A185" s="15"/>
      <c r="B185" s="245"/>
      <c r="C185" s="246"/>
      <c r="D185" s="225" t="s">
        <v>136</v>
      </c>
      <c r="E185" s="247" t="s">
        <v>19</v>
      </c>
      <c r="F185" s="248" t="s">
        <v>139</v>
      </c>
      <c r="G185" s="246"/>
      <c r="H185" s="249">
        <v>2.6200000000000001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5" t="s">
        <v>136</v>
      </c>
      <c r="AU185" s="255" t="s">
        <v>81</v>
      </c>
      <c r="AV185" s="15" t="s">
        <v>133</v>
      </c>
      <c r="AW185" s="15" t="s">
        <v>32</v>
      </c>
      <c r="AX185" s="15" t="s">
        <v>79</v>
      </c>
      <c r="AY185" s="255" t="s">
        <v>126</v>
      </c>
    </row>
    <row r="186" s="2" customFormat="1" ht="16.5" customHeight="1">
      <c r="A186" s="39"/>
      <c r="B186" s="40"/>
      <c r="C186" s="256" t="s">
        <v>241</v>
      </c>
      <c r="D186" s="256" t="s">
        <v>221</v>
      </c>
      <c r="E186" s="257" t="s">
        <v>233</v>
      </c>
      <c r="F186" s="258" t="s">
        <v>234</v>
      </c>
      <c r="G186" s="259" t="s">
        <v>224</v>
      </c>
      <c r="H186" s="260">
        <v>5.2400000000000002</v>
      </c>
      <c r="I186" s="261"/>
      <c r="J186" s="262">
        <f>ROUND(I186*H186,2)</f>
        <v>0</v>
      </c>
      <c r="K186" s="258" t="s">
        <v>132</v>
      </c>
      <c r="L186" s="263"/>
      <c r="M186" s="264" t="s">
        <v>19</v>
      </c>
      <c r="N186" s="265" t="s">
        <v>42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155</v>
      </c>
      <c r="AT186" s="216" t="s">
        <v>221</v>
      </c>
      <c r="AU186" s="216" t="s">
        <v>81</v>
      </c>
      <c r="AY186" s="18" t="s">
        <v>126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79</v>
      </c>
      <c r="BK186" s="217">
        <f>ROUND(I186*H186,2)</f>
        <v>0</v>
      </c>
      <c r="BL186" s="18" t="s">
        <v>133</v>
      </c>
      <c r="BM186" s="216" t="s">
        <v>244</v>
      </c>
    </row>
    <row r="187" s="14" customFormat="1">
      <c r="A187" s="14"/>
      <c r="B187" s="234"/>
      <c r="C187" s="235"/>
      <c r="D187" s="225" t="s">
        <v>136</v>
      </c>
      <c r="E187" s="236" t="s">
        <v>19</v>
      </c>
      <c r="F187" s="237" t="s">
        <v>688</v>
      </c>
      <c r="G187" s="235"/>
      <c r="H187" s="238">
        <v>5.2400000000000002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4" t="s">
        <v>136</v>
      </c>
      <c r="AU187" s="244" t="s">
        <v>81</v>
      </c>
      <c r="AV187" s="14" t="s">
        <v>81</v>
      </c>
      <c r="AW187" s="14" t="s">
        <v>32</v>
      </c>
      <c r="AX187" s="14" t="s">
        <v>71</v>
      </c>
      <c r="AY187" s="244" t="s">
        <v>126</v>
      </c>
    </row>
    <row r="188" s="15" customFormat="1">
      <c r="A188" s="15"/>
      <c r="B188" s="245"/>
      <c r="C188" s="246"/>
      <c r="D188" s="225" t="s">
        <v>136</v>
      </c>
      <c r="E188" s="247" t="s">
        <v>19</v>
      </c>
      <c r="F188" s="248" t="s">
        <v>139</v>
      </c>
      <c r="G188" s="246"/>
      <c r="H188" s="249">
        <v>5.2400000000000002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5" t="s">
        <v>136</v>
      </c>
      <c r="AU188" s="255" t="s">
        <v>81</v>
      </c>
      <c r="AV188" s="15" t="s">
        <v>133</v>
      </c>
      <c r="AW188" s="15" t="s">
        <v>32</v>
      </c>
      <c r="AX188" s="15" t="s">
        <v>79</v>
      </c>
      <c r="AY188" s="255" t="s">
        <v>126</v>
      </c>
    </row>
    <row r="189" s="2" customFormat="1" ht="24.15" customHeight="1">
      <c r="A189" s="39"/>
      <c r="B189" s="40"/>
      <c r="C189" s="205" t="s">
        <v>198</v>
      </c>
      <c r="D189" s="205" t="s">
        <v>128</v>
      </c>
      <c r="E189" s="206" t="s">
        <v>237</v>
      </c>
      <c r="F189" s="207" t="s">
        <v>238</v>
      </c>
      <c r="G189" s="208" t="s">
        <v>175</v>
      </c>
      <c r="H189" s="209">
        <v>285</v>
      </c>
      <c r="I189" s="210"/>
      <c r="J189" s="211">
        <f>ROUND(I189*H189,2)</f>
        <v>0</v>
      </c>
      <c r="K189" s="207" t="s">
        <v>132</v>
      </c>
      <c r="L189" s="45"/>
      <c r="M189" s="212" t="s">
        <v>19</v>
      </c>
      <c r="N189" s="213" t="s">
        <v>42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133</v>
      </c>
      <c r="AT189" s="216" t="s">
        <v>128</v>
      </c>
      <c r="AU189" s="216" t="s">
        <v>81</v>
      </c>
      <c r="AY189" s="18" t="s">
        <v>126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79</v>
      </c>
      <c r="BK189" s="217">
        <f>ROUND(I189*H189,2)</f>
        <v>0</v>
      </c>
      <c r="BL189" s="18" t="s">
        <v>133</v>
      </c>
      <c r="BM189" s="216" t="s">
        <v>248</v>
      </c>
    </row>
    <row r="190" s="2" customFormat="1">
      <c r="A190" s="39"/>
      <c r="B190" s="40"/>
      <c r="C190" s="41"/>
      <c r="D190" s="218" t="s">
        <v>134</v>
      </c>
      <c r="E190" s="41"/>
      <c r="F190" s="219" t="s">
        <v>240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134</v>
      </c>
      <c r="AU190" s="18" t="s">
        <v>81</v>
      </c>
    </row>
    <row r="191" s="13" customFormat="1">
      <c r="A191" s="13"/>
      <c r="B191" s="223"/>
      <c r="C191" s="224"/>
      <c r="D191" s="225" t="s">
        <v>136</v>
      </c>
      <c r="E191" s="226" t="s">
        <v>19</v>
      </c>
      <c r="F191" s="227" t="s">
        <v>182</v>
      </c>
      <c r="G191" s="224"/>
      <c r="H191" s="226" t="s">
        <v>19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136</v>
      </c>
      <c r="AU191" s="233" t="s">
        <v>81</v>
      </c>
      <c r="AV191" s="13" t="s">
        <v>79</v>
      </c>
      <c r="AW191" s="13" t="s">
        <v>32</v>
      </c>
      <c r="AX191" s="13" t="s">
        <v>71</v>
      </c>
      <c r="AY191" s="233" t="s">
        <v>126</v>
      </c>
    </row>
    <row r="192" s="14" customFormat="1">
      <c r="A192" s="14"/>
      <c r="B192" s="234"/>
      <c r="C192" s="235"/>
      <c r="D192" s="225" t="s">
        <v>136</v>
      </c>
      <c r="E192" s="236" t="s">
        <v>19</v>
      </c>
      <c r="F192" s="237" t="s">
        <v>674</v>
      </c>
      <c r="G192" s="235"/>
      <c r="H192" s="238">
        <v>161.40000000000001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4" t="s">
        <v>136</v>
      </c>
      <c r="AU192" s="244" t="s">
        <v>81</v>
      </c>
      <c r="AV192" s="14" t="s">
        <v>81</v>
      </c>
      <c r="AW192" s="14" t="s">
        <v>32</v>
      </c>
      <c r="AX192" s="14" t="s">
        <v>71</v>
      </c>
      <c r="AY192" s="244" t="s">
        <v>126</v>
      </c>
    </row>
    <row r="193" s="14" customFormat="1">
      <c r="A193" s="14"/>
      <c r="B193" s="234"/>
      <c r="C193" s="235"/>
      <c r="D193" s="225" t="s">
        <v>136</v>
      </c>
      <c r="E193" s="236" t="s">
        <v>19</v>
      </c>
      <c r="F193" s="237" t="s">
        <v>675</v>
      </c>
      <c r="G193" s="235"/>
      <c r="H193" s="238">
        <v>123.59999999999999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4" t="s">
        <v>136</v>
      </c>
      <c r="AU193" s="244" t="s">
        <v>81</v>
      </c>
      <c r="AV193" s="14" t="s">
        <v>81</v>
      </c>
      <c r="AW193" s="14" t="s">
        <v>32</v>
      </c>
      <c r="AX193" s="14" t="s">
        <v>71</v>
      </c>
      <c r="AY193" s="244" t="s">
        <v>126</v>
      </c>
    </row>
    <row r="194" s="15" customFormat="1">
      <c r="A194" s="15"/>
      <c r="B194" s="245"/>
      <c r="C194" s="246"/>
      <c r="D194" s="225" t="s">
        <v>136</v>
      </c>
      <c r="E194" s="247" t="s">
        <v>19</v>
      </c>
      <c r="F194" s="248" t="s">
        <v>139</v>
      </c>
      <c r="G194" s="246"/>
      <c r="H194" s="249">
        <v>285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5" t="s">
        <v>136</v>
      </c>
      <c r="AU194" s="255" t="s">
        <v>81</v>
      </c>
      <c r="AV194" s="15" t="s">
        <v>133</v>
      </c>
      <c r="AW194" s="15" t="s">
        <v>32</v>
      </c>
      <c r="AX194" s="15" t="s">
        <v>79</v>
      </c>
      <c r="AY194" s="255" t="s">
        <v>126</v>
      </c>
    </row>
    <row r="195" s="2" customFormat="1" ht="16.5" customHeight="1">
      <c r="A195" s="39"/>
      <c r="B195" s="40"/>
      <c r="C195" s="256" t="s">
        <v>252</v>
      </c>
      <c r="D195" s="256" t="s">
        <v>221</v>
      </c>
      <c r="E195" s="257" t="s">
        <v>242</v>
      </c>
      <c r="F195" s="258" t="s">
        <v>243</v>
      </c>
      <c r="G195" s="259" t="s">
        <v>224</v>
      </c>
      <c r="H195" s="260">
        <v>555.75</v>
      </c>
      <c r="I195" s="261"/>
      <c r="J195" s="262">
        <f>ROUND(I195*H195,2)</f>
        <v>0</v>
      </c>
      <c r="K195" s="258" t="s">
        <v>132</v>
      </c>
      <c r="L195" s="263"/>
      <c r="M195" s="264" t="s">
        <v>19</v>
      </c>
      <c r="N195" s="265" t="s">
        <v>42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155</v>
      </c>
      <c r="AT195" s="216" t="s">
        <v>221</v>
      </c>
      <c r="AU195" s="216" t="s">
        <v>81</v>
      </c>
      <c r="AY195" s="18" t="s">
        <v>126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79</v>
      </c>
      <c r="BK195" s="217">
        <f>ROUND(I195*H195,2)</f>
        <v>0</v>
      </c>
      <c r="BL195" s="18" t="s">
        <v>133</v>
      </c>
      <c r="BM195" s="216" t="s">
        <v>255</v>
      </c>
    </row>
    <row r="196" s="14" customFormat="1">
      <c r="A196" s="14"/>
      <c r="B196" s="234"/>
      <c r="C196" s="235"/>
      <c r="D196" s="225" t="s">
        <v>136</v>
      </c>
      <c r="E196" s="236" t="s">
        <v>19</v>
      </c>
      <c r="F196" s="237" t="s">
        <v>689</v>
      </c>
      <c r="G196" s="235"/>
      <c r="H196" s="238">
        <v>555.75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4" t="s">
        <v>136</v>
      </c>
      <c r="AU196" s="244" t="s">
        <v>81</v>
      </c>
      <c r="AV196" s="14" t="s">
        <v>81</v>
      </c>
      <c r="AW196" s="14" t="s">
        <v>32</v>
      </c>
      <c r="AX196" s="14" t="s">
        <v>71</v>
      </c>
      <c r="AY196" s="244" t="s">
        <v>126</v>
      </c>
    </row>
    <row r="197" s="15" customFormat="1">
      <c r="A197" s="15"/>
      <c r="B197" s="245"/>
      <c r="C197" s="246"/>
      <c r="D197" s="225" t="s">
        <v>136</v>
      </c>
      <c r="E197" s="247" t="s">
        <v>19</v>
      </c>
      <c r="F197" s="248" t="s">
        <v>139</v>
      </c>
      <c r="G197" s="246"/>
      <c r="H197" s="249">
        <v>555.75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5" t="s">
        <v>136</v>
      </c>
      <c r="AU197" s="255" t="s">
        <v>81</v>
      </c>
      <c r="AV197" s="15" t="s">
        <v>133</v>
      </c>
      <c r="AW197" s="15" t="s">
        <v>32</v>
      </c>
      <c r="AX197" s="15" t="s">
        <v>79</v>
      </c>
      <c r="AY197" s="255" t="s">
        <v>126</v>
      </c>
    </row>
    <row r="198" s="2" customFormat="1" ht="24.15" customHeight="1">
      <c r="A198" s="39"/>
      <c r="B198" s="40"/>
      <c r="C198" s="205" t="s">
        <v>205</v>
      </c>
      <c r="D198" s="205" t="s">
        <v>128</v>
      </c>
      <c r="E198" s="206" t="s">
        <v>246</v>
      </c>
      <c r="F198" s="207" t="s">
        <v>247</v>
      </c>
      <c r="G198" s="208" t="s">
        <v>131</v>
      </c>
      <c r="H198" s="209">
        <v>950</v>
      </c>
      <c r="I198" s="210"/>
      <c r="J198" s="211">
        <f>ROUND(I198*H198,2)</f>
        <v>0</v>
      </c>
      <c r="K198" s="207" t="s">
        <v>132</v>
      </c>
      <c r="L198" s="45"/>
      <c r="M198" s="212" t="s">
        <v>19</v>
      </c>
      <c r="N198" s="213" t="s">
        <v>42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133</v>
      </c>
      <c r="AT198" s="216" t="s">
        <v>128</v>
      </c>
      <c r="AU198" s="216" t="s">
        <v>81</v>
      </c>
      <c r="AY198" s="18" t="s">
        <v>126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79</v>
      </c>
      <c r="BK198" s="217">
        <f>ROUND(I198*H198,2)</f>
        <v>0</v>
      </c>
      <c r="BL198" s="18" t="s">
        <v>133</v>
      </c>
      <c r="BM198" s="216" t="s">
        <v>260</v>
      </c>
    </row>
    <row r="199" s="2" customFormat="1">
      <c r="A199" s="39"/>
      <c r="B199" s="40"/>
      <c r="C199" s="41"/>
      <c r="D199" s="218" t="s">
        <v>134</v>
      </c>
      <c r="E199" s="41"/>
      <c r="F199" s="219" t="s">
        <v>249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81</v>
      </c>
    </row>
    <row r="200" s="13" customFormat="1">
      <c r="A200" s="13"/>
      <c r="B200" s="223"/>
      <c r="C200" s="224"/>
      <c r="D200" s="225" t="s">
        <v>136</v>
      </c>
      <c r="E200" s="226" t="s">
        <v>19</v>
      </c>
      <c r="F200" s="227" t="s">
        <v>250</v>
      </c>
      <c r="G200" s="224"/>
      <c r="H200" s="226" t="s">
        <v>19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136</v>
      </c>
      <c r="AU200" s="233" t="s">
        <v>81</v>
      </c>
      <c r="AV200" s="13" t="s">
        <v>79</v>
      </c>
      <c r="AW200" s="13" t="s">
        <v>32</v>
      </c>
      <c r="AX200" s="13" t="s">
        <v>71</v>
      </c>
      <c r="AY200" s="233" t="s">
        <v>126</v>
      </c>
    </row>
    <row r="201" s="14" customFormat="1">
      <c r="A201" s="14"/>
      <c r="B201" s="234"/>
      <c r="C201" s="235"/>
      <c r="D201" s="225" t="s">
        <v>136</v>
      </c>
      <c r="E201" s="236" t="s">
        <v>19</v>
      </c>
      <c r="F201" s="237" t="s">
        <v>690</v>
      </c>
      <c r="G201" s="235"/>
      <c r="H201" s="238">
        <v>412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136</v>
      </c>
      <c r="AU201" s="244" t="s">
        <v>81</v>
      </c>
      <c r="AV201" s="14" t="s">
        <v>81</v>
      </c>
      <c r="AW201" s="14" t="s">
        <v>32</v>
      </c>
      <c r="AX201" s="14" t="s">
        <v>71</v>
      </c>
      <c r="AY201" s="244" t="s">
        <v>126</v>
      </c>
    </row>
    <row r="202" s="14" customFormat="1">
      <c r="A202" s="14"/>
      <c r="B202" s="234"/>
      <c r="C202" s="235"/>
      <c r="D202" s="225" t="s">
        <v>136</v>
      </c>
      <c r="E202" s="236" t="s">
        <v>19</v>
      </c>
      <c r="F202" s="237" t="s">
        <v>691</v>
      </c>
      <c r="G202" s="235"/>
      <c r="H202" s="238">
        <v>538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136</v>
      </c>
      <c r="AU202" s="244" t="s">
        <v>81</v>
      </c>
      <c r="AV202" s="14" t="s">
        <v>81</v>
      </c>
      <c r="AW202" s="14" t="s">
        <v>32</v>
      </c>
      <c r="AX202" s="14" t="s">
        <v>71</v>
      </c>
      <c r="AY202" s="244" t="s">
        <v>126</v>
      </c>
    </row>
    <row r="203" s="15" customFormat="1">
      <c r="A203" s="15"/>
      <c r="B203" s="245"/>
      <c r="C203" s="246"/>
      <c r="D203" s="225" t="s">
        <v>136</v>
      </c>
      <c r="E203" s="247" t="s">
        <v>19</v>
      </c>
      <c r="F203" s="248" t="s">
        <v>139</v>
      </c>
      <c r="G203" s="246"/>
      <c r="H203" s="249">
        <v>950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5" t="s">
        <v>136</v>
      </c>
      <c r="AU203" s="255" t="s">
        <v>81</v>
      </c>
      <c r="AV203" s="15" t="s">
        <v>133</v>
      </c>
      <c r="AW203" s="15" t="s">
        <v>32</v>
      </c>
      <c r="AX203" s="15" t="s">
        <v>79</v>
      </c>
      <c r="AY203" s="255" t="s">
        <v>126</v>
      </c>
    </row>
    <row r="204" s="2" customFormat="1" ht="24.15" customHeight="1">
      <c r="A204" s="39"/>
      <c r="B204" s="40"/>
      <c r="C204" s="205" t="s">
        <v>7</v>
      </c>
      <c r="D204" s="205" t="s">
        <v>128</v>
      </c>
      <c r="E204" s="206" t="s">
        <v>253</v>
      </c>
      <c r="F204" s="207" t="s">
        <v>254</v>
      </c>
      <c r="G204" s="208" t="s">
        <v>224</v>
      </c>
      <c r="H204" s="209">
        <v>1172.0229999999999</v>
      </c>
      <c r="I204" s="210"/>
      <c r="J204" s="211">
        <f>ROUND(I204*H204,2)</f>
        <v>0</v>
      </c>
      <c r="K204" s="207" t="s">
        <v>132</v>
      </c>
      <c r="L204" s="45"/>
      <c r="M204" s="212" t="s">
        <v>19</v>
      </c>
      <c r="N204" s="213" t="s">
        <v>42</v>
      </c>
      <c r="O204" s="85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133</v>
      </c>
      <c r="AT204" s="216" t="s">
        <v>128</v>
      </c>
      <c r="AU204" s="216" t="s">
        <v>81</v>
      </c>
      <c r="AY204" s="18" t="s">
        <v>126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79</v>
      </c>
      <c r="BK204" s="217">
        <f>ROUND(I204*H204,2)</f>
        <v>0</v>
      </c>
      <c r="BL204" s="18" t="s">
        <v>133</v>
      </c>
      <c r="BM204" s="216" t="s">
        <v>264</v>
      </c>
    </row>
    <row r="205" s="2" customFormat="1">
      <c r="A205" s="39"/>
      <c r="B205" s="40"/>
      <c r="C205" s="41"/>
      <c r="D205" s="218" t="s">
        <v>134</v>
      </c>
      <c r="E205" s="41"/>
      <c r="F205" s="219" t="s">
        <v>256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134</v>
      </c>
      <c r="AU205" s="18" t="s">
        <v>81</v>
      </c>
    </row>
    <row r="206" s="14" customFormat="1">
      <c r="A206" s="14"/>
      <c r="B206" s="234"/>
      <c r="C206" s="235"/>
      <c r="D206" s="225" t="s">
        <v>136</v>
      </c>
      <c r="E206" s="236" t="s">
        <v>19</v>
      </c>
      <c r="F206" s="237" t="s">
        <v>692</v>
      </c>
      <c r="G206" s="235"/>
      <c r="H206" s="238">
        <v>1172.0229999999999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4" t="s">
        <v>136</v>
      </c>
      <c r="AU206" s="244" t="s">
        <v>81</v>
      </c>
      <c r="AV206" s="14" t="s">
        <v>81</v>
      </c>
      <c r="AW206" s="14" t="s">
        <v>32</v>
      </c>
      <c r="AX206" s="14" t="s">
        <v>71</v>
      </c>
      <c r="AY206" s="244" t="s">
        <v>126</v>
      </c>
    </row>
    <row r="207" s="15" customFormat="1">
      <c r="A207" s="15"/>
      <c r="B207" s="245"/>
      <c r="C207" s="246"/>
      <c r="D207" s="225" t="s">
        <v>136</v>
      </c>
      <c r="E207" s="247" t="s">
        <v>19</v>
      </c>
      <c r="F207" s="248" t="s">
        <v>139</v>
      </c>
      <c r="G207" s="246"/>
      <c r="H207" s="249">
        <v>1172.0229999999999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5" t="s">
        <v>136</v>
      </c>
      <c r="AU207" s="255" t="s">
        <v>81</v>
      </c>
      <c r="AV207" s="15" t="s">
        <v>133</v>
      </c>
      <c r="AW207" s="15" t="s">
        <v>32</v>
      </c>
      <c r="AX207" s="15" t="s">
        <v>79</v>
      </c>
      <c r="AY207" s="255" t="s">
        <v>126</v>
      </c>
    </row>
    <row r="208" s="2" customFormat="1" ht="24.15" customHeight="1">
      <c r="A208" s="39"/>
      <c r="B208" s="40"/>
      <c r="C208" s="205" t="s">
        <v>211</v>
      </c>
      <c r="D208" s="205" t="s">
        <v>128</v>
      </c>
      <c r="E208" s="206" t="s">
        <v>258</v>
      </c>
      <c r="F208" s="207" t="s">
        <v>259</v>
      </c>
      <c r="G208" s="208" t="s">
        <v>175</v>
      </c>
      <c r="H208" s="209">
        <v>651.12400000000002</v>
      </c>
      <c r="I208" s="210"/>
      <c r="J208" s="211">
        <f>ROUND(I208*H208,2)</f>
        <v>0</v>
      </c>
      <c r="K208" s="207" t="s">
        <v>132</v>
      </c>
      <c r="L208" s="45"/>
      <c r="M208" s="212" t="s">
        <v>19</v>
      </c>
      <c r="N208" s="213" t="s">
        <v>42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133</v>
      </c>
      <c r="AT208" s="216" t="s">
        <v>128</v>
      </c>
      <c r="AU208" s="216" t="s">
        <v>81</v>
      </c>
      <c r="AY208" s="18" t="s">
        <v>126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79</v>
      </c>
      <c r="BK208" s="217">
        <f>ROUND(I208*H208,2)</f>
        <v>0</v>
      </c>
      <c r="BL208" s="18" t="s">
        <v>133</v>
      </c>
      <c r="BM208" s="216" t="s">
        <v>268</v>
      </c>
    </row>
    <row r="209" s="2" customFormat="1">
      <c r="A209" s="39"/>
      <c r="B209" s="40"/>
      <c r="C209" s="41"/>
      <c r="D209" s="218" t="s">
        <v>134</v>
      </c>
      <c r="E209" s="41"/>
      <c r="F209" s="219" t="s">
        <v>261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134</v>
      </c>
      <c r="AU209" s="18" t="s">
        <v>81</v>
      </c>
    </row>
    <row r="210" s="14" customFormat="1">
      <c r="A210" s="14"/>
      <c r="B210" s="234"/>
      <c r="C210" s="235"/>
      <c r="D210" s="225" t="s">
        <v>136</v>
      </c>
      <c r="E210" s="236" t="s">
        <v>19</v>
      </c>
      <c r="F210" s="237" t="s">
        <v>686</v>
      </c>
      <c r="G210" s="235"/>
      <c r="H210" s="238">
        <v>651.12400000000002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136</v>
      </c>
      <c r="AU210" s="244" t="s">
        <v>81</v>
      </c>
      <c r="AV210" s="14" t="s">
        <v>81</v>
      </c>
      <c r="AW210" s="14" t="s">
        <v>32</v>
      </c>
      <c r="AX210" s="14" t="s">
        <v>71</v>
      </c>
      <c r="AY210" s="244" t="s">
        <v>126</v>
      </c>
    </row>
    <row r="211" s="15" customFormat="1">
      <c r="A211" s="15"/>
      <c r="B211" s="245"/>
      <c r="C211" s="246"/>
      <c r="D211" s="225" t="s">
        <v>136</v>
      </c>
      <c r="E211" s="247" t="s">
        <v>19</v>
      </c>
      <c r="F211" s="248" t="s">
        <v>139</v>
      </c>
      <c r="G211" s="246"/>
      <c r="H211" s="249">
        <v>651.12400000000002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5" t="s">
        <v>136</v>
      </c>
      <c r="AU211" s="255" t="s">
        <v>81</v>
      </c>
      <c r="AV211" s="15" t="s">
        <v>133</v>
      </c>
      <c r="AW211" s="15" t="s">
        <v>32</v>
      </c>
      <c r="AX211" s="15" t="s">
        <v>79</v>
      </c>
      <c r="AY211" s="255" t="s">
        <v>126</v>
      </c>
    </row>
    <row r="212" s="2" customFormat="1" ht="24.15" customHeight="1">
      <c r="A212" s="39"/>
      <c r="B212" s="40"/>
      <c r="C212" s="205" t="s">
        <v>270</v>
      </c>
      <c r="D212" s="205" t="s">
        <v>128</v>
      </c>
      <c r="E212" s="206" t="s">
        <v>214</v>
      </c>
      <c r="F212" s="207" t="s">
        <v>215</v>
      </c>
      <c r="G212" s="208" t="s">
        <v>175</v>
      </c>
      <c r="H212" s="209">
        <v>12.029999999999999</v>
      </c>
      <c r="I212" s="210"/>
      <c r="J212" s="211">
        <f>ROUND(I212*H212,2)</f>
        <v>0</v>
      </c>
      <c r="K212" s="207" t="s">
        <v>132</v>
      </c>
      <c r="L212" s="45"/>
      <c r="M212" s="212" t="s">
        <v>19</v>
      </c>
      <c r="N212" s="213" t="s">
        <v>42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133</v>
      </c>
      <c r="AT212" s="216" t="s">
        <v>128</v>
      </c>
      <c r="AU212" s="216" t="s">
        <v>81</v>
      </c>
      <c r="AY212" s="18" t="s">
        <v>126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79</v>
      </c>
      <c r="BK212" s="217">
        <f>ROUND(I212*H212,2)</f>
        <v>0</v>
      </c>
      <c r="BL212" s="18" t="s">
        <v>133</v>
      </c>
      <c r="BM212" s="216" t="s">
        <v>273</v>
      </c>
    </row>
    <row r="213" s="2" customFormat="1">
      <c r="A213" s="39"/>
      <c r="B213" s="40"/>
      <c r="C213" s="41"/>
      <c r="D213" s="218" t="s">
        <v>134</v>
      </c>
      <c r="E213" s="41"/>
      <c r="F213" s="219" t="s">
        <v>217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134</v>
      </c>
      <c r="AU213" s="18" t="s">
        <v>81</v>
      </c>
    </row>
    <row r="214" s="13" customFormat="1">
      <c r="A214" s="13"/>
      <c r="B214" s="223"/>
      <c r="C214" s="224"/>
      <c r="D214" s="225" t="s">
        <v>136</v>
      </c>
      <c r="E214" s="226" t="s">
        <v>19</v>
      </c>
      <c r="F214" s="227" t="s">
        <v>191</v>
      </c>
      <c r="G214" s="224"/>
      <c r="H214" s="226" t="s">
        <v>19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136</v>
      </c>
      <c r="AU214" s="233" t="s">
        <v>81</v>
      </c>
      <c r="AV214" s="13" t="s">
        <v>79</v>
      </c>
      <c r="AW214" s="13" t="s">
        <v>32</v>
      </c>
      <c r="AX214" s="13" t="s">
        <v>71</v>
      </c>
      <c r="AY214" s="233" t="s">
        <v>126</v>
      </c>
    </row>
    <row r="215" s="13" customFormat="1">
      <c r="A215" s="13"/>
      <c r="B215" s="223"/>
      <c r="C215" s="224"/>
      <c r="D215" s="225" t="s">
        <v>136</v>
      </c>
      <c r="E215" s="226" t="s">
        <v>19</v>
      </c>
      <c r="F215" s="227" t="s">
        <v>218</v>
      </c>
      <c r="G215" s="224"/>
      <c r="H215" s="226" t="s">
        <v>19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3" t="s">
        <v>136</v>
      </c>
      <c r="AU215" s="233" t="s">
        <v>81</v>
      </c>
      <c r="AV215" s="13" t="s">
        <v>79</v>
      </c>
      <c r="AW215" s="13" t="s">
        <v>32</v>
      </c>
      <c r="AX215" s="13" t="s">
        <v>71</v>
      </c>
      <c r="AY215" s="233" t="s">
        <v>126</v>
      </c>
    </row>
    <row r="216" s="14" customFormat="1">
      <c r="A216" s="14"/>
      <c r="B216" s="234"/>
      <c r="C216" s="235"/>
      <c r="D216" s="225" t="s">
        <v>136</v>
      </c>
      <c r="E216" s="236" t="s">
        <v>19</v>
      </c>
      <c r="F216" s="237" t="s">
        <v>693</v>
      </c>
      <c r="G216" s="235"/>
      <c r="H216" s="238">
        <v>3.8399999999999999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136</v>
      </c>
      <c r="AU216" s="244" t="s">
        <v>81</v>
      </c>
      <c r="AV216" s="14" t="s">
        <v>81</v>
      </c>
      <c r="AW216" s="14" t="s">
        <v>32</v>
      </c>
      <c r="AX216" s="14" t="s">
        <v>71</v>
      </c>
      <c r="AY216" s="244" t="s">
        <v>126</v>
      </c>
    </row>
    <row r="217" s="13" customFormat="1">
      <c r="A217" s="13"/>
      <c r="B217" s="223"/>
      <c r="C217" s="224"/>
      <c r="D217" s="225" t="s">
        <v>136</v>
      </c>
      <c r="E217" s="226" t="s">
        <v>19</v>
      </c>
      <c r="F217" s="227" t="s">
        <v>193</v>
      </c>
      <c r="G217" s="224"/>
      <c r="H217" s="226" t="s">
        <v>19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3" t="s">
        <v>136</v>
      </c>
      <c r="AU217" s="233" t="s">
        <v>81</v>
      </c>
      <c r="AV217" s="13" t="s">
        <v>79</v>
      </c>
      <c r="AW217" s="13" t="s">
        <v>32</v>
      </c>
      <c r="AX217" s="13" t="s">
        <v>71</v>
      </c>
      <c r="AY217" s="233" t="s">
        <v>126</v>
      </c>
    </row>
    <row r="218" s="14" customFormat="1">
      <c r="A218" s="14"/>
      <c r="B218" s="234"/>
      <c r="C218" s="235"/>
      <c r="D218" s="225" t="s">
        <v>136</v>
      </c>
      <c r="E218" s="236" t="s">
        <v>19</v>
      </c>
      <c r="F218" s="237" t="s">
        <v>679</v>
      </c>
      <c r="G218" s="235"/>
      <c r="H218" s="238">
        <v>8.1899999999999995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4" t="s">
        <v>136</v>
      </c>
      <c r="AU218" s="244" t="s">
        <v>81</v>
      </c>
      <c r="AV218" s="14" t="s">
        <v>81</v>
      </c>
      <c r="AW218" s="14" t="s">
        <v>32</v>
      </c>
      <c r="AX218" s="14" t="s">
        <v>71</v>
      </c>
      <c r="AY218" s="244" t="s">
        <v>126</v>
      </c>
    </row>
    <row r="219" s="15" customFormat="1">
      <c r="A219" s="15"/>
      <c r="B219" s="245"/>
      <c r="C219" s="246"/>
      <c r="D219" s="225" t="s">
        <v>136</v>
      </c>
      <c r="E219" s="247" t="s">
        <v>19</v>
      </c>
      <c r="F219" s="248" t="s">
        <v>139</v>
      </c>
      <c r="G219" s="246"/>
      <c r="H219" s="249">
        <v>12.029999999999999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5" t="s">
        <v>136</v>
      </c>
      <c r="AU219" s="255" t="s">
        <v>81</v>
      </c>
      <c r="AV219" s="15" t="s">
        <v>133</v>
      </c>
      <c r="AW219" s="15" t="s">
        <v>32</v>
      </c>
      <c r="AX219" s="15" t="s">
        <v>79</v>
      </c>
      <c r="AY219" s="255" t="s">
        <v>126</v>
      </c>
    </row>
    <row r="220" s="2" customFormat="1" ht="16.5" customHeight="1">
      <c r="A220" s="39"/>
      <c r="B220" s="40"/>
      <c r="C220" s="256" t="s">
        <v>216</v>
      </c>
      <c r="D220" s="256" t="s">
        <v>221</v>
      </c>
      <c r="E220" s="257" t="s">
        <v>222</v>
      </c>
      <c r="F220" s="258" t="s">
        <v>223</v>
      </c>
      <c r="G220" s="259" t="s">
        <v>224</v>
      </c>
      <c r="H220" s="260">
        <v>16.379999999999999</v>
      </c>
      <c r="I220" s="261"/>
      <c r="J220" s="262">
        <f>ROUND(I220*H220,2)</f>
        <v>0</v>
      </c>
      <c r="K220" s="258" t="s">
        <v>132</v>
      </c>
      <c r="L220" s="263"/>
      <c r="M220" s="264" t="s">
        <v>19</v>
      </c>
      <c r="N220" s="265" t="s">
        <v>42</v>
      </c>
      <c r="O220" s="85"/>
      <c r="P220" s="214">
        <f>O220*H220</f>
        <v>0</v>
      </c>
      <c r="Q220" s="214">
        <v>0</v>
      </c>
      <c r="R220" s="214">
        <f>Q220*H220</f>
        <v>0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155</v>
      </c>
      <c r="AT220" s="216" t="s">
        <v>221</v>
      </c>
      <c r="AU220" s="216" t="s">
        <v>81</v>
      </c>
      <c r="AY220" s="18" t="s">
        <v>126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133</v>
      </c>
      <c r="BM220" s="216" t="s">
        <v>280</v>
      </c>
    </row>
    <row r="221" s="14" customFormat="1">
      <c r="A221" s="14"/>
      <c r="B221" s="234"/>
      <c r="C221" s="235"/>
      <c r="D221" s="225" t="s">
        <v>136</v>
      </c>
      <c r="E221" s="236" t="s">
        <v>19</v>
      </c>
      <c r="F221" s="237" t="s">
        <v>694</v>
      </c>
      <c r="G221" s="235"/>
      <c r="H221" s="238">
        <v>16.379999999999999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4" t="s">
        <v>136</v>
      </c>
      <c r="AU221" s="244" t="s">
        <v>81</v>
      </c>
      <c r="AV221" s="14" t="s">
        <v>81</v>
      </c>
      <c r="AW221" s="14" t="s">
        <v>32</v>
      </c>
      <c r="AX221" s="14" t="s">
        <v>71</v>
      </c>
      <c r="AY221" s="244" t="s">
        <v>126</v>
      </c>
    </row>
    <row r="222" s="15" customFormat="1">
      <c r="A222" s="15"/>
      <c r="B222" s="245"/>
      <c r="C222" s="246"/>
      <c r="D222" s="225" t="s">
        <v>136</v>
      </c>
      <c r="E222" s="247" t="s">
        <v>19</v>
      </c>
      <c r="F222" s="248" t="s">
        <v>139</v>
      </c>
      <c r="G222" s="246"/>
      <c r="H222" s="249">
        <v>16.379999999999999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5" t="s">
        <v>136</v>
      </c>
      <c r="AU222" s="255" t="s">
        <v>81</v>
      </c>
      <c r="AV222" s="15" t="s">
        <v>133</v>
      </c>
      <c r="AW222" s="15" t="s">
        <v>32</v>
      </c>
      <c r="AX222" s="15" t="s">
        <v>79</v>
      </c>
      <c r="AY222" s="255" t="s">
        <v>126</v>
      </c>
    </row>
    <row r="223" s="2" customFormat="1" ht="37.8" customHeight="1">
      <c r="A223" s="39"/>
      <c r="B223" s="40"/>
      <c r="C223" s="205" t="s">
        <v>282</v>
      </c>
      <c r="D223" s="205" t="s">
        <v>128</v>
      </c>
      <c r="E223" s="206" t="s">
        <v>262</v>
      </c>
      <c r="F223" s="207" t="s">
        <v>263</v>
      </c>
      <c r="G223" s="208" t="s">
        <v>175</v>
      </c>
      <c r="H223" s="209">
        <v>3.0720000000000001</v>
      </c>
      <c r="I223" s="210"/>
      <c r="J223" s="211">
        <f>ROUND(I223*H223,2)</f>
        <v>0</v>
      </c>
      <c r="K223" s="207" t="s">
        <v>19</v>
      </c>
      <c r="L223" s="45"/>
      <c r="M223" s="212" t="s">
        <v>19</v>
      </c>
      <c r="N223" s="213" t="s">
        <v>42</v>
      </c>
      <c r="O223" s="85"/>
      <c r="P223" s="214">
        <f>O223*H223</f>
        <v>0</v>
      </c>
      <c r="Q223" s="214">
        <v>0</v>
      </c>
      <c r="R223" s="214">
        <f>Q223*H223</f>
        <v>0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133</v>
      </c>
      <c r="AT223" s="216" t="s">
        <v>128</v>
      </c>
      <c r="AU223" s="216" t="s">
        <v>81</v>
      </c>
      <c r="AY223" s="18" t="s">
        <v>126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79</v>
      </c>
      <c r="BK223" s="217">
        <f>ROUND(I223*H223,2)</f>
        <v>0</v>
      </c>
      <c r="BL223" s="18" t="s">
        <v>133</v>
      </c>
      <c r="BM223" s="216" t="s">
        <v>285</v>
      </c>
    </row>
    <row r="224" s="13" customFormat="1">
      <c r="A224" s="13"/>
      <c r="B224" s="223"/>
      <c r="C224" s="224"/>
      <c r="D224" s="225" t="s">
        <v>136</v>
      </c>
      <c r="E224" s="226" t="s">
        <v>19</v>
      </c>
      <c r="F224" s="227" t="s">
        <v>191</v>
      </c>
      <c r="G224" s="224"/>
      <c r="H224" s="226" t="s">
        <v>19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136</v>
      </c>
      <c r="AU224" s="233" t="s">
        <v>81</v>
      </c>
      <c r="AV224" s="13" t="s">
        <v>79</v>
      </c>
      <c r="AW224" s="13" t="s">
        <v>32</v>
      </c>
      <c r="AX224" s="13" t="s">
        <v>71</v>
      </c>
      <c r="AY224" s="233" t="s">
        <v>126</v>
      </c>
    </row>
    <row r="225" s="14" customFormat="1">
      <c r="A225" s="14"/>
      <c r="B225" s="234"/>
      <c r="C225" s="235"/>
      <c r="D225" s="225" t="s">
        <v>136</v>
      </c>
      <c r="E225" s="236" t="s">
        <v>19</v>
      </c>
      <c r="F225" s="237" t="s">
        <v>695</v>
      </c>
      <c r="G225" s="235"/>
      <c r="H225" s="238">
        <v>3.0720000000000001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4" t="s">
        <v>136</v>
      </c>
      <c r="AU225" s="244" t="s">
        <v>81</v>
      </c>
      <c r="AV225" s="14" t="s">
        <v>81</v>
      </c>
      <c r="AW225" s="14" t="s">
        <v>32</v>
      </c>
      <c r="AX225" s="14" t="s">
        <v>71</v>
      </c>
      <c r="AY225" s="244" t="s">
        <v>126</v>
      </c>
    </row>
    <row r="226" s="15" customFormat="1">
      <c r="A226" s="15"/>
      <c r="B226" s="245"/>
      <c r="C226" s="246"/>
      <c r="D226" s="225" t="s">
        <v>136</v>
      </c>
      <c r="E226" s="247" t="s">
        <v>19</v>
      </c>
      <c r="F226" s="248" t="s">
        <v>139</v>
      </c>
      <c r="G226" s="246"/>
      <c r="H226" s="249">
        <v>3.0720000000000001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5" t="s">
        <v>136</v>
      </c>
      <c r="AU226" s="255" t="s">
        <v>81</v>
      </c>
      <c r="AV226" s="15" t="s">
        <v>133</v>
      </c>
      <c r="AW226" s="15" t="s">
        <v>32</v>
      </c>
      <c r="AX226" s="15" t="s">
        <v>79</v>
      </c>
      <c r="AY226" s="255" t="s">
        <v>126</v>
      </c>
    </row>
    <row r="227" s="2" customFormat="1" ht="16.5" customHeight="1">
      <c r="A227" s="39"/>
      <c r="B227" s="40"/>
      <c r="C227" s="256" t="s">
        <v>225</v>
      </c>
      <c r="D227" s="256" t="s">
        <v>221</v>
      </c>
      <c r="E227" s="257" t="s">
        <v>266</v>
      </c>
      <c r="F227" s="258" t="s">
        <v>267</v>
      </c>
      <c r="G227" s="259" t="s">
        <v>224</v>
      </c>
      <c r="H227" s="260">
        <v>6.1440000000000001</v>
      </c>
      <c r="I227" s="261"/>
      <c r="J227" s="262">
        <f>ROUND(I227*H227,2)</f>
        <v>0</v>
      </c>
      <c r="K227" s="258" t="s">
        <v>132</v>
      </c>
      <c r="L227" s="263"/>
      <c r="M227" s="264" t="s">
        <v>19</v>
      </c>
      <c r="N227" s="265" t="s">
        <v>42</v>
      </c>
      <c r="O227" s="85"/>
      <c r="P227" s="214">
        <f>O227*H227</f>
        <v>0</v>
      </c>
      <c r="Q227" s="214">
        <v>0</v>
      </c>
      <c r="R227" s="214">
        <f>Q227*H227</f>
        <v>0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155</v>
      </c>
      <c r="AT227" s="216" t="s">
        <v>221</v>
      </c>
      <c r="AU227" s="216" t="s">
        <v>81</v>
      </c>
      <c r="AY227" s="18" t="s">
        <v>126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79</v>
      </c>
      <c r="BK227" s="217">
        <f>ROUND(I227*H227,2)</f>
        <v>0</v>
      </c>
      <c r="BL227" s="18" t="s">
        <v>133</v>
      </c>
      <c r="BM227" s="216" t="s">
        <v>291</v>
      </c>
    </row>
    <row r="228" s="14" customFormat="1">
      <c r="A228" s="14"/>
      <c r="B228" s="234"/>
      <c r="C228" s="235"/>
      <c r="D228" s="225" t="s">
        <v>136</v>
      </c>
      <c r="E228" s="236" t="s">
        <v>19</v>
      </c>
      <c r="F228" s="237" t="s">
        <v>696</v>
      </c>
      <c r="G228" s="235"/>
      <c r="H228" s="238">
        <v>6.1440000000000001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4" t="s">
        <v>136</v>
      </c>
      <c r="AU228" s="244" t="s">
        <v>81</v>
      </c>
      <c r="AV228" s="14" t="s">
        <v>81</v>
      </c>
      <c r="AW228" s="14" t="s">
        <v>32</v>
      </c>
      <c r="AX228" s="14" t="s">
        <v>71</v>
      </c>
      <c r="AY228" s="244" t="s">
        <v>126</v>
      </c>
    </row>
    <row r="229" s="15" customFormat="1">
      <c r="A229" s="15"/>
      <c r="B229" s="245"/>
      <c r="C229" s="246"/>
      <c r="D229" s="225" t="s">
        <v>136</v>
      </c>
      <c r="E229" s="247" t="s">
        <v>19</v>
      </c>
      <c r="F229" s="248" t="s">
        <v>139</v>
      </c>
      <c r="G229" s="246"/>
      <c r="H229" s="249">
        <v>6.1440000000000001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5" t="s">
        <v>136</v>
      </c>
      <c r="AU229" s="255" t="s">
        <v>81</v>
      </c>
      <c r="AV229" s="15" t="s">
        <v>133</v>
      </c>
      <c r="AW229" s="15" t="s">
        <v>32</v>
      </c>
      <c r="AX229" s="15" t="s">
        <v>79</v>
      </c>
      <c r="AY229" s="255" t="s">
        <v>126</v>
      </c>
    </row>
    <row r="230" s="2" customFormat="1" ht="24.15" customHeight="1">
      <c r="A230" s="39"/>
      <c r="B230" s="40"/>
      <c r="C230" s="205" t="s">
        <v>294</v>
      </c>
      <c r="D230" s="205" t="s">
        <v>128</v>
      </c>
      <c r="E230" s="206" t="s">
        <v>271</v>
      </c>
      <c r="F230" s="207" t="s">
        <v>272</v>
      </c>
      <c r="G230" s="208" t="s">
        <v>131</v>
      </c>
      <c r="H230" s="209">
        <v>172.69999999999999</v>
      </c>
      <c r="I230" s="210"/>
      <c r="J230" s="211">
        <f>ROUND(I230*H230,2)</f>
        <v>0</v>
      </c>
      <c r="K230" s="207" t="s">
        <v>132</v>
      </c>
      <c r="L230" s="45"/>
      <c r="M230" s="212" t="s">
        <v>19</v>
      </c>
      <c r="N230" s="213" t="s">
        <v>42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133</v>
      </c>
      <c r="AT230" s="216" t="s">
        <v>128</v>
      </c>
      <c r="AU230" s="216" t="s">
        <v>81</v>
      </c>
      <c r="AY230" s="18" t="s">
        <v>126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133</v>
      </c>
      <c r="BM230" s="216" t="s">
        <v>297</v>
      </c>
    </row>
    <row r="231" s="2" customFormat="1">
      <c r="A231" s="39"/>
      <c r="B231" s="40"/>
      <c r="C231" s="41"/>
      <c r="D231" s="218" t="s">
        <v>134</v>
      </c>
      <c r="E231" s="41"/>
      <c r="F231" s="219" t="s">
        <v>274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134</v>
      </c>
      <c r="AU231" s="18" t="s">
        <v>81</v>
      </c>
    </row>
    <row r="232" s="13" customFormat="1">
      <c r="A232" s="13"/>
      <c r="B232" s="223"/>
      <c r="C232" s="224"/>
      <c r="D232" s="225" t="s">
        <v>136</v>
      </c>
      <c r="E232" s="226" t="s">
        <v>19</v>
      </c>
      <c r="F232" s="227" t="s">
        <v>275</v>
      </c>
      <c r="G232" s="224"/>
      <c r="H232" s="226" t="s">
        <v>19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136</v>
      </c>
      <c r="AU232" s="233" t="s">
        <v>81</v>
      </c>
      <c r="AV232" s="13" t="s">
        <v>79</v>
      </c>
      <c r="AW232" s="13" t="s">
        <v>32</v>
      </c>
      <c r="AX232" s="13" t="s">
        <v>71</v>
      </c>
      <c r="AY232" s="233" t="s">
        <v>126</v>
      </c>
    </row>
    <row r="233" s="14" customFormat="1">
      <c r="A233" s="14"/>
      <c r="B233" s="234"/>
      <c r="C233" s="235"/>
      <c r="D233" s="225" t="s">
        <v>136</v>
      </c>
      <c r="E233" s="236" t="s">
        <v>19</v>
      </c>
      <c r="F233" s="237" t="s">
        <v>697</v>
      </c>
      <c r="G233" s="235"/>
      <c r="H233" s="238">
        <v>172.69999999999999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4" t="s">
        <v>136</v>
      </c>
      <c r="AU233" s="244" t="s">
        <v>81</v>
      </c>
      <c r="AV233" s="14" t="s">
        <v>81</v>
      </c>
      <c r="AW233" s="14" t="s">
        <v>32</v>
      </c>
      <c r="AX233" s="14" t="s">
        <v>71</v>
      </c>
      <c r="AY233" s="244" t="s">
        <v>126</v>
      </c>
    </row>
    <row r="234" s="15" customFormat="1">
      <c r="A234" s="15"/>
      <c r="B234" s="245"/>
      <c r="C234" s="246"/>
      <c r="D234" s="225" t="s">
        <v>136</v>
      </c>
      <c r="E234" s="247" t="s">
        <v>19</v>
      </c>
      <c r="F234" s="248" t="s">
        <v>139</v>
      </c>
      <c r="G234" s="246"/>
      <c r="H234" s="249">
        <v>172.69999999999999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5" t="s">
        <v>136</v>
      </c>
      <c r="AU234" s="255" t="s">
        <v>81</v>
      </c>
      <c r="AV234" s="15" t="s">
        <v>133</v>
      </c>
      <c r="AW234" s="15" t="s">
        <v>32</v>
      </c>
      <c r="AX234" s="15" t="s">
        <v>79</v>
      </c>
      <c r="AY234" s="255" t="s">
        <v>126</v>
      </c>
    </row>
    <row r="235" s="2" customFormat="1" ht="16.5" customHeight="1">
      <c r="A235" s="39"/>
      <c r="B235" s="40"/>
      <c r="C235" s="256" t="s">
        <v>229</v>
      </c>
      <c r="D235" s="256" t="s">
        <v>221</v>
      </c>
      <c r="E235" s="257" t="s">
        <v>277</v>
      </c>
      <c r="F235" s="258" t="s">
        <v>278</v>
      </c>
      <c r="G235" s="259" t="s">
        <v>279</v>
      </c>
      <c r="H235" s="260">
        <v>3.4540000000000002</v>
      </c>
      <c r="I235" s="261"/>
      <c r="J235" s="262">
        <f>ROUND(I235*H235,2)</f>
        <v>0</v>
      </c>
      <c r="K235" s="258" t="s">
        <v>132</v>
      </c>
      <c r="L235" s="263"/>
      <c r="M235" s="264" t="s">
        <v>19</v>
      </c>
      <c r="N235" s="265" t="s">
        <v>42</v>
      </c>
      <c r="O235" s="85"/>
      <c r="P235" s="214">
        <f>O235*H235</f>
        <v>0</v>
      </c>
      <c r="Q235" s="214">
        <v>0</v>
      </c>
      <c r="R235" s="214">
        <f>Q235*H235</f>
        <v>0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155</v>
      </c>
      <c r="AT235" s="216" t="s">
        <v>221</v>
      </c>
      <c r="AU235" s="216" t="s">
        <v>81</v>
      </c>
      <c r="AY235" s="18" t="s">
        <v>126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79</v>
      </c>
      <c r="BK235" s="217">
        <f>ROUND(I235*H235,2)</f>
        <v>0</v>
      </c>
      <c r="BL235" s="18" t="s">
        <v>133</v>
      </c>
      <c r="BM235" s="216" t="s">
        <v>302</v>
      </c>
    </row>
    <row r="236" s="14" customFormat="1">
      <c r="A236" s="14"/>
      <c r="B236" s="234"/>
      <c r="C236" s="235"/>
      <c r="D236" s="225" t="s">
        <v>136</v>
      </c>
      <c r="E236" s="236" t="s">
        <v>19</v>
      </c>
      <c r="F236" s="237" t="s">
        <v>698</v>
      </c>
      <c r="G236" s="235"/>
      <c r="H236" s="238">
        <v>3.4540000000000002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4" t="s">
        <v>136</v>
      </c>
      <c r="AU236" s="244" t="s">
        <v>81</v>
      </c>
      <c r="AV236" s="14" t="s">
        <v>81</v>
      </c>
      <c r="AW236" s="14" t="s">
        <v>32</v>
      </c>
      <c r="AX236" s="14" t="s">
        <v>71</v>
      </c>
      <c r="AY236" s="244" t="s">
        <v>126</v>
      </c>
    </row>
    <row r="237" s="15" customFormat="1">
      <c r="A237" s="15"/>
      <c r="B237" s="245"/>
      <c r="C237" s="246"/>
      <c r="D237" s="225" t="s">
        <v>136</v>
      </c>
      <c r="E237" s="247" t="s">
        <v>19</v>
      </c>
      <c r="F237" s="248" t="s">
        <v>139</v>
      </c>
      <c r="G237" s="246"/>
      <c r="H237" s="249">
        <v>3.4540000000000002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5" t="s">
        <v>136</v>
      </c>
      <c r="AU237" s="255" t="s">
        <v>81</v>
      </c>
      <c r="AV237" s="15" t="s">
        <v>133</v>
      </c>
      <c r="AW237" s="15" t="s">
        <v>32</v>
      </c>
      <c r="AX237" s="15" t="s">
        <v>79</v>
      </c>
      <c r="AY237" s="255" t="s">
        <v>126</v>
      </c>
    </row>
    <row r="238" s="2" customFormat="1" ht="21.75" customHeight="1">
      <c r="A238" s="39"/>
      <c r="B238" s="40"/>
      <c r="C238" s="205" t="s">
        <v>306</v>
      </c>
      <c r="D238" s="205" t="s">
        <v>128</v>
      </c>
      <c r="E238" s="206" t="s">
        <v>283</v>
      </c>
      <c r="F238" s="207" t="s">
        <v>284</v>
      </c>
      <c r="G238" s="208" t="s">
        <v>131</v>
      </c>
      <c r="H238" s="209">
        <v>518.10000000000002</v>
      </c>
      <c r="I238" s="210"/>
      <c r="J238" s="211">
        <f>ROUND(I238*H238,2)</f>
        <v>0</v>
      </c>
      <c r="K238" s="207" t="s">
        <v>132</v>
      </c>
      <c r="L238" s="45"/>
      <c r="M238" s="212" t="s">
        <v>19</v>
      </c>
      <c r="N238" s="213" t="s">
        <v>42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133</v>
      </c>
      <c r="AT238" s="216" t="s">
        <v>128</v>
      </c>
      <c r="AU238" s="216" t="s">
        <v>81</v>
      </c>
      <c r="AY238" s="18" t="s">
        <v>126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79</v>
      </c>
      <c r="BK238" s="217">
        <f>ROUND(I238*H238,2)</f>
        <v>0</v>
      </c>
      <c r="BL238" s="18" t="s">
        <v>133</v>
      </c>
      <c r="BM238" s="216" t="s">
        <v>309</v>
      </c>
    </row>
    <row r="239" s="2" customFormat="1">
      <c r="A239" s="39"/>
      <c r="B239" s="40"/>
      <c r="C239" s="41"/>
      <c r="D239" s="218" t="s">
        <v>134</v>
      </c>
      <c r="E239" s="41"/>
      <c r="F239" s="219" t="s">
        <v>286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134</v>
      </c>
      <c r="AU239" s="18" t="s">
        <v>81</v>
      </c>
    </row>
    <row r="240" s="13" customFormat="1">
      <c r="A240" s="13"/>
      <c r="B240" s="223"/>
      <c r="C240" s="224"/>
      <c r="D240" s="225" t="s">
        <v>136</v>
      </c>
      <c r="E240" s="226" t="s">
        <v>19</v>
      </c>
      <c r="F240" s="227" t="s">
        <v>287</v>
      </c>
      <c r="G240" s="224"/>
      <c r="H240" s="226" t="s">
        <v>19</v>
      </c>
      <c r="I240" s="228"/>
      <c r="J240" s="224"/>
      <c r="K240" s="224"/>
      <c r="L240" s="229"/>
      <c r="M240" s="230"/>
      <c r="N240" s="231"/>
      <c r="O240" s="231"/>
      <c r="P240" s="231"/>
      <c r="Q240" s="231"/>
      <c r="R240" s="231"/>
      <c r="S240" s="231"/>
      <c r="T240" s="23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3" t="s">
        <v>136</v>
      </c>
      <c r="AU240" s="233" t="s">
        <v>81</v>
      </c>
      <c r="AV240" s="13" t="s">
        <v>79</v>
      </c>
      <c r="AW240" s="13" t="s">
        <v>32</v>
      </c>
      <c r="AX240" s="13" t="s">
        <v>71</v>
      </c>
      <c r="AY240" s="233" t="s">
        <v>126</v>
      </c>
    </row>
    <row r="241" s="14" customFormat="1">
      <c r="A241" s="14"/>
      <c r="B241" s="234"/>
      <c r="C241" s="235"/>
      <c r="D241" s="225" t="s">
        <v>136</v>
      </c>
      <c r="E241" s="236" t="s">
        <v>19</v>
      </c>
      <c r="F241" s="237" t="s">
        <v>699</v>
      </c>
      <c r="G241" s="235"/>
      <c r="H241" s="238">
        <v>518.10000000000002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4" t="s">
        <v>136</v>
      </c>
      <c r="AU241" s="244" t="s">
        <v>81</v>
      </c>
      <c r="AV241" s="14" t="s">
        <v>81</v>
      </c>
      <c r="AW241" s="14" t="s">
        <v>32</v>
      </c>
      <c r="AX241" s="14" t="s">
        <v>71</v>
      </c>
      <c r="AY241" s="244" t="s">
        <v>126</v>
      </c>
    </row>
    <row r="242" s="15" customFormat="1">
      <c r="A242" s="15"/>
      <c r="B242" s="245"/>
      <c r="C242" s="246"/>
      <c r="D242" s="225" t="s">
        <v>136</v>
      </c>
      <c r="E242" s="247" t="s">
        <v>19</v>
      </c>
      <c r="F242" s="248" t="s">
        <v>139</v>
      </c>
      <c r="G242" s="246"/>
      <c r="H242" s="249">
        <v>518.10000000000002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5" t="s">
        <v>136</v>
      </c>
      <c r="AU242" s="255" t="s">
        <v>81</v>
      </c>
      <c r="AV242" s="15" t="s">
        <v>133</v>
      </c>
      <c r="AW242" s="15" t="s">
        <v>32</v>
      </c>
      <c r="AX242" s="15" t="s">
        <v>79</v>
      </c>
      <c r="AY242" s="255" t="s">
        <v>126</v>
      </c>
    </row>
    <row r="243" s="2" customFormat="1" ht="16.5" customHeight="1">
      <c r="A243" s="39"/>
      <c r="B243" s="40"/>
      <c r="C243" s="256" t="s">
        <v>235</v>
      </c>
      <c r="D243" s="256" t="s">
        <v>221</v>
      </c>
      <c r="E243" s="257" t="s">
        <v>289</v>
      </c>
      <c r="F243" s="258" t="s">
        <v>290</v>
      </c>
      <c r="G243" s="259" t="s">
        <v>224</v>
      </c>
      <c r="H243" s="260">
        <v>41.448</v>
      </c>
      <c r="I243" s="261"/>
      <c r="J243" s="262">
        <f>ROUND(I243*H243,2)</f>
        <v>0</v>
      </c>
      <c r="K243" s="258" t="s">
        <v>132</v>
      </c>
      <c r="L243" s="263"/>
      <c r="M243" s="264" t="s">
        <v>19</v>
      </c>
      <c r="N243" s="265" t="s">
        <v>42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155</v>
      </c>
      <c r="AT243" s="216" t="s">
        <v>221</v>
      </c>
      <c r="AU243" s="216" t="s">
        <v>81</v>
      </c>
      <c r="AY243" s="18" t="s">
        <v>126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79</v>
      </c>
      <c r="BK243" s="217">
        <f>ROUND(I243*H243,2)</f>
        <v>0</v>
      </c>
      <c r="BL243" s="18" t="s">
        <v>133</v>
      </c>
      <c r="BM243" s="216" t="s">
        <v>317</v>
      </c>
    </row>
    <row r="244" s="14" customFormat="1">
      <c r="A244" s="14"/>
      <c r="B244" s="234"/>
      <c r="C244" s="235"/>
      <c r="D244" s="225" t="s">
        <v>136</v>
      </c>
      <c r="E244" s="236" t="s">
        <v>19</v>
      </c>
      <c r="F244" s="237" t="s">
        <v>700</v>
      </c>
      <c r="G244" s="235"/>
      <c r="H244" s="238">
        <v>41.448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4" t="s">
        <v>136</v>
      </c>
      <c r="AU244" s="244" t="s">
        <v>81</v>
      </c>
      <c r="AV244" s="14" t="s">
        <v>81</v>
      </c>
      <c r="AW244" s="14" t="s">
        <v>32</v>
      </c>
      <c r="AX244" s="14" t="s">
        <v>71</v>
      </c>
      <c r="AY244" s="244" t="s">
        <v>126</v>
      </c>
    </row>
    <row r="245" s="15" customFormat="1">
      <c r="A245" s="15"/>
      <c r="B245" s="245"/>
      <c r="C245" s="246"/>
      <c r="D245" s="225" t="s">
        <v>136</v>
      </c>
      <c r="E245" s="247" t="s">
        <v>19</v>
      </c>
      <c r="F245" s="248" t="s">
        <v>139</v>
      </c>
      <c r="G245" s="246"/>
      <c r="H245" s="249">
        <v>41.448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5" t="s">
        <v>136</v>
      </c>
      <c r="AU245" s="255" t="s">
        <v>81</v>
      </c>
      <c r="AV245" s="15" t="s">
        <v>133</v>
      </c>
      <c r="AW245" s="15" t="s">
        <v>32</v>
      </c>
      <c r="AX245" s="15" t="s">
        <v>79</v>
      </c>
      <c r="AY245" s="255" t="s">
        <v>126</v>
      </c>
    </row>
    <row r="246" s="12" customFormat="1" ht="22.8" customHeight="1">
      <c r="A246" s="12"/>
      <c r="B246" s="189"/>
      <c r="C246" s="190"/>
      <c r="D246" s="191" t="s">
        <v>70</v>
      </c>
      <c r="E246" s="203" t="s">
        <v>81</v>
      </c>
      <c r="F246" s="203" t="s">
        <v>293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SUM(P247:P257)</f>
        <v>0</v>
      </c>
      <c r="Q246" s="197"/>
      <c r="R246" s="198">
        <f>SUM(R247:R257)</f>
        <v>0</v>
      </c>
      <c r="S246" s="197"/>
      <c r="T246" s="199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79</v>
      </c>
      <c r="AT246" s="201" t="s">
        <v>70</v>
      </c>
      <c r="AU246" s="201" t="s">
        <v>79</v>
      </c>
      <c r="AY246" s="200" t="s">
        <v>126</v>
      </c>
      <c r="BK246" s="202">
        <f>SUM(BK247:BK257)</f>
        <v>0</v>
      </c>
    </row>
    <row r="247" s="2" customFormat="1" ht="33" customHeight="1">
      <c r="A247" s="39"/>
      <c r="B247" s="40"/>
      <c r="C247" s="205" t="s">
        <v>325</v>
      </c>
      <c r="D247" s="205" t="s">
        <v>128</v>
      </c>
      <c r="E247" s="206" t="s">
        <v>295</v>
      </c>
      <c r="F247" s="207" t="s">
        <v>296</v>
      </c>
      <c r="G247" s="208" t="s">
        <v>162</v>
      </c>
      <c r="H247" s="209">
        <v>99.299999999999997</v>
      </c>
      <c r="I247" s="210"/>
      <c r="J247" s="211">
        <f>ROUND(I247*H247,2)</f>
        <v>0</v>
      </c>
      <c r="K247" s="207" t="s">
        <v>132</v>
      </c>
      <c r="L247" s="45"/>
      <c r="M247" s="212" t="s">
        <v>19</v>
      </c>
      <c r="N247" s="213" t="s">
        <v>42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133</v>
      </c>
      <c r="AT247" s="216" t="s">
        <v>128</v>
      </c>
      <c r="AU247" s="216" t="s">
        <v>81</v>
      </c>
      <c r="AY247" s="18" t="s">
        <v>126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79</v>
      </c>
      <c r="BK247" s="217">
        <f>ROUND(I247*H247,2)</f>
        <v>0</v>
      </c>
      <c r="BL247" s="18" t="s">
        <v>133</v>
      </c>
      <c r="BM247" s="216" t="s">
        <v>328</v>
      </c>
    </row>
    <row r="248" s="2" customFormat="1">
      <c r="A248" s="39"/>
      <c r="B248" s="40"/>
      <c r="C248" s="41"/>
      <c r="D248" s="218" t="s">
        <v>134</v>
      </c>
      <c r="E248" s="41"/>
      <c r="F248" s="219" t="s">
        <v>298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134</v>
      </c>
      <c r="AU248" s="18" t="s">
        <v>81</v>
      </c>
    </row>
    <row r="249" s="13" customFormat="1">
      <c r="A249" s="13"/>
      <c r="B249" s="223"/>
      <c r="C249" s="224"/>
      <c r="D249" s="225" t="s">
        <v>136</v>
      </c>
      <c r="E249" s="226" t="s">
        <v>19</v>
      </c>
      <c r="F249" s="227" t="s">
        <v>188</v>
      </c>
      <c r="G249" s="224"/>
      <c r="H249" s="226" t="s">
        <v>19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3" t="s">
        <v>136</v>
      </c>
      <c r="AU249" s="233" t="s">
        <v>81</v>
      </c>
      <c r="AV249" s="13" t="s">
        <v>79</v>
      </c>
      <c r="AW249" s="13" t="s">
        <v>32</v>
      </c>
      <c r="AX249" s="13" t="s">
        <v>71</v>
      </c>
      <c r="AY249" s="233" t="s">
        <v>126</v>
      </c>
    </row>
    <row r="250" s="14" customFormat="1">
      <c r="A250" s="14"/>
      <c r="B250" s="234"/>
      <c r="C250" s="235"/>
      <c r="D250" s="225" t="s">
        <v>136</v>
      </c>
      <c r="E250" s="236" t="s">
        <v>19</v>
      </c>
      <c r="F250" s="237" t="s">
        <v>701</v>
      </c>
      <c r="G250" s="235"/>
      <c r="H250" s="238">
        <v>53.700000000000003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4" t="s">
        <v>136</v>
      </c>
      <c r="AU250" s="244" t="s">
        <v>81</v>
      </c>
      <c r="AV250" s="14" t="s">
        <v>81</v>
      </c>
      <c r="AW250" s="14" t="s">
        <v>32</v>
      </c>
      <c r="AX250" s="14" t="s">
        <v>71</v>
      </c>
      <c r="AY250" s="244" t="s">
        <v>126</v>
      </c>
    </row>
    <row r="251" s="14" customFormat="1">
      <c r="A251" s="14"/>
      <c r="B251" s="234"/>
      <c r="C251" s="235"/>
      <c r="D251" s="225" t="s">
        <v>136</v>
      </c>
      <c r="E251" s="236" t="s">
        <v>19</v>
      </c>
      <c r="F251" s="237" t="s">
        <v>702</v>
      </c>
      <c r="G251" s="235"/>
      <c r="H251" s="238">
        <v>45.600000000000001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4" t="s">
        <v>136</v>
      </c>
      <c r="AU251" s="244" t="s">
        <v>81</v>
      </c>
      <c r="AV251" s="14" t="s">
        <v>81</v>
      </c>
      <c r="AW251" s="14" t="s">
        <v>32</v>
      </c>
      <c r="AX251" s="14" t="s">
        <v>71</v>
      </c>
      <c r="AY251" s="244" t="s">
        <v>126</v>
      </c>
    </row>
    <row r="252" s="15" customFormat="1">
      <c r="A252" s="15"/>
      <c r="B252" s="245"/>
      <c r="C252" s="246"/>
      <c r="D252" s="225" t="s">
        <v>136</v>
      </c>
      <c r="E252" s="247" t="s">
        <v>19</v>
      </c>
      <c r="F252" s="248" t="s">
        <v>139</v>
      </c>
      <c r="G252" s="246"/>
      <c r="H252" s="249">
        <v>99.300000000000011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5" t="s">
        <v>136</v>
      </c>
      <c r="AU252" s="255" t="s">
        <v>81</v>
      </c>
      <c r="AV252" s="15" t="s">
        <v>133</v>
      </c>
      <c r="AW252" s="15" t="s">
        <v>32</v>
      </c>
      <c r="AX252" s="15" t="s">
        <v>79</v>
      </c>
      <c r="AY252" s="255" t="s">
        <v>126</v>
      </c>
    </row>
    <row r="253" s="2" customFormat="1" ht="16.5" customHeight="1">
      <c r="A253" s="39"/>
      <c r="B253" s="40"/>
      <c r="C253" s="205" t="s">
        <v>239</v>
      </c>
      <c r="D253" s="205" t="s">
        <v>128</v>
      </c>
      <c r="E253" s="206" t="s">
        <v>300</v>
      </c>
      <c r="F253" s="207" t="s">
        <v>301</v>
      </c>
      <c r="G253" s="208" t="s">
        <v>175</v>
      </c>
      <c r="H253" s="209">
        <v>0.76800000000000002</v>
      </c>
      <c r="I253" s="210"/>
      <c r="J253" s="211">
        <f>ROUND(I253*H253,2)</f>
        <v>0</v>
      </c>
      <c r="K253" s="207" t="s">
        <v>132</v>
      </c>
      <c r="L253" s="45"/>
      <c r="M253" s="212" t="s">
        <v>19</v>
      </c>
      <c r="N253" s="213" t="s">
        <v>42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133</v>
      </c>
      <c r="AT253" s="216" t="s">
        <v>128</v>
      </c>
      <c r="AU253" s="216" t="s">
        <v>81</v>
      </c>
      <c r="AY253" s="18" t="s">
        <v>126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79</v>
      </c>
      <c r="BK253" s="217">
        <f>ROUND(I253*H253,2)</f>
        <v>0</v>
      </c>
      <c r="BL253" s="18" t="s">
        <v>133</v>
      </c>
      <c r="BM253" s="216" t="s">
        <v>332</v>
      </c>
    </row>
    <row r="254" s="2" customFormat="1">
      <c r="A254" s="39"/>
      <c r="B254" s="40"/>
      <c r="C254" s="41"/>
      <c r="D254" s="218" t="s">
        <v>134</v>
      </c>
      <c r="E254" s="41"/>
      <c r="F254" s="219" t="s">
        <v>303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134</v>
      </c>
      <c r="AU254" s="18" t="s">
        <v>81</v>
      </c>
    </row>
    <row r="255" s="13" customFormat="1">
      <c r="A255" s="13"/>
      <c r="B255" s="223"/>
      <c r="C255" s="224"/>
      <c r="D255" s="225" t="s">
        <v>136</v>
      </c>
      <c r="E255" s="226" t="s">
        <v>19</v>
      </c>
      <c r="F255" s="227" t="s">
        <v>191</v>
      </c>
      <c r="G255" s="224"/>
      <c r="H255" s="226" t="s">
        <v>19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136</v>
      </c>
      <c r="AU255" s="233" t="s">
        <v>81</v>
      </c>
      <c r="AV255" s="13" t="s">
        <v>79</v>
      </c>
      <c r="AW255" s="13" t="s">
        <v>32</v>
      </c>
      <c r="AX255" s="13" t="s">
        <v>71</v>
      </c>
      <c r="AY255" s="233" t="s">
        <v>126</v>
      </c>
    </row>
    <row r="256" s="14" customFormat="1">
      <c r="A256" s="14"/>
      <c r="B256" s="234"/>
      <c r="C256" s="235"/>
      <c r="D256" s="225" t="s">
        <v>136</v>
      </c>
      <c r="E256" s="236" t="s">
        <v>19</v>
      </c>
      <c r="F256" s="237" t="s">
        <v>703</v>
      </c>
      <c r="G256" s="235"/>
      <c r="H256" s="238">
        <v>0.76800000000000002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4" t="s">
        <v>136</v>
      </c>
      <c r="AU256" s="244" t="s">
        <v>81</v>
      </c>
      <c r="AV256" s="14" t="s">
        <v>81</v>
      </c>
      <c r="AW256" s="14" t="s">
        <v>32</v>
      </c>
      <c r="AX256" s="14" t="s">
        <v>71</v>
      </c>
      <c r="AY256" s="244" t="s">
        <v>126</v>
      </c>
    </row>
    <row r="257" s="15" customFormat="1">
      <c r="A257" s="15"/>
      <c r="B257" s="245"/>
      <c r="C257" s="246"/>
      <c r="D257" s="225" t="s">
        <v>136</v>
      </c>
      <c r="E257" s="247" t="s">
        <v>19</v>
      </c>
      <c r="F257" s="248" t="s">
        <v>139</v>
      </c>
      <c r="G257" s="246"/>
      <c r="H257" s="249">
        <v>0.76800000000000002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5" t="s">
        <v>136</v>
      </c>
      <c r="AU257" s="255" t="s">
        <v>81</v>
      </c>
      <c r="AV257" s="15" t="s">
        <v>133</v>
      </c>
      <c r="AW257" s="15" t="s">
        <v>32</v>
      </c>
      <c r="AX257" s="15" t="s">
        <v>79</v>
      </c>
      <c r="AY257" s="255" t="s">
        <v>126</v>
      </c>
    </row>
    <row r="258" s="12" customFormat="1" ht="22.8" customHeight="1">
      <c r="A258" s="12"/>
      <c r="B258" s="189"/>
      <c r="C258" s="190"/>
      <c r="D258" s="191" t="s">
        <v>70</v>
      </c>
      <c r="E258" s="203" t="s">
        <v>159</v>
      </c>
      <c r="F258" s="203" t="s">
        <v>305</v>
      </c>
      <c r="G258" s="190"/>
      <c r="H258" s="190"/>
      <c r="I258" s="193"/>
      <c r="J258" s="204">
        <f>BK258</f>
        <v>0</v>
      </c>
      <c r="K258" s="190"/>
      <c r="L258" s="195"/>
      <c r="M258" s="196"/>
      <c r="N258" s="197"/>
      <c r="O258" s="197"/>
      <c r="P258" s="198">
        <f>SUM(P259:P359)</f>
        <v>0</v>
      </c>
      <c r="Q258" s="197"/>
      <c r="R258" s="198">
        <f>SUM(R259:R359)</f>
        <v>0</v>
      </c>
      <c r="S258" s="197"/>
      <c r="T258" s="199">
        <f>SUM(T259:T359)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0" t="s">
        <v>79</v>
      </c>
      <c r="AT258" s="201" t="s">
        <v>70</v>
      </c>
      <c r="AU258" s="201" t="s">
        <v>79</v>
      </c>
      <c r="AY258" s="200" t="s">
        <v>126</v>
      </c>
      <c r="BK258" s="202">
        <f>SUM(BK259:BK359)</f>
        <v>0</v>
      </c>
    </row>
    <row r="259" s="2" customFormat="1" ht="21.75" customHeight="1">
      <c r="A259" s="39"/>
      <c r="B259" s="40"/>
      <c r="C259" s="205" t="s">
        <v>336</v>
      </c>
      <c r="D259" s="205" t="s">
        <v>128</v>
      </c>
      <c r="E259" s="206" t="s">
        <v>307</v>
      </c>
      <c r="F259" s="207" t="s">
        <v>308</v>
      </c>
      <c r="G259" s="208" t="s">
        <v>131</v>
      </c>
      <c r="H259" s="209">
        <v>19.199999999999999</v>
      </c>
      <c r="I259" s="210"/>
      <c r="J259" s="211">
        <f>ROUND(I259*H259,2)</f>
        <v>0</v>
      </c>
      <c r="K259" s="207" t="s">
        <v>150</v>
      </c>
      <c r="L259" s="45"/>
      <c r="M259" s="212" t="s">
        <v>19</v>
      </c>
      <c r="N259" s="213" t="s">
        <v>42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133</v>
      </c>
      <c r="AT259" s="216" t="s">
        <v>128</v>
      </c>
      <c r="AU259" s="216" t="s">
        <v>81</v>
      </c>
      <c r="AY259" s="18" t="s">
        <v>126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79</v>
      </c>
      <c r="BK259" s="217">
        <f>ROUND(I259*H259,2)</f>
        <v>0</v>
      </c>
      <c r="BL259" s="18" t="s">
        <v>133</v>
      </c>
      <c r="BM259" s="216" t="s">
        <v>339</v>
      </c>
    </row>
    <row r="260" s="2" customFormat="1">
      <c r="A260" s="39"/>
      <c r="B260" s="40"/>
      <c r="C260" s="41"/>
      <c r="D260" s="218" t="s">
        <v>134</v>
      </c>
      <c r="E260" s="41"/>
      <c r="F260" s="219" t="s">
        <v>310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134</v>
      </c>
      <c r="AU260" s="18" t="s">
        <v>81</v>
      </c>
    </row>
    <row r="261" s="13" customFormat="1">
      <c r="A261" s="13"/>
      <c r="B261" s="223"/>
      <c r="C261" s="224"/>
      <c r="D261" s="225" t="s">
        <v>136</v>
      </c>
      <c r="E261" s="226" t="s">
        <v>19</v>
      </c>
      <c r="F261" s="227" t="s">
        <v>313</v>
      </c>
      <c r="G261" s="224"/>
      <c r="H261" s="226" t="s">
        <v>19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3" t="s">
        <v>136</v>
      </c>
      <c r="AU261" s="233" t="s">
        <v>81</v>
      </c>
      <c r="AV261" s="13" t="s">
        <v>79</v>
      </c>
      <c r="AW261" s="13" t="s">
        <v>32</v>
      </c>
      <c r="AX261" s="13" t="s">
        <v>71</v>
      </c>
      <c r="AY261" s="233" t="s">
        <v>126</v>
      </c>
    </row>
    <row r="262" s="14" customFormat="1">
      <c r="A262" s="14"/>
      <c r="B262" s="234"/>
      <c r="C262" s="235"/>
      <c r="D262" s="225" t="s">
        <v>136</v>
      </c>
      <c r="E262" s="236" t="s">
        <v>19</v>
      </c>
      <c r="F262" s="237" t="s">
        <v>659</v>
      </c>
      <c r="G262" s="235"/>
      <c r="H262" s="238">
        <v>19.199999999999999</v>
      </c>
      <c r="I262" s="239"/>
      <c r="J262" s="235"/>
      <c r="K262" s="235"/>
      <c r="L262" s="240"/>
      <c r="M262" s="241"/>
      <c r="N262" s="242"/>
      <c r="O262" s="242"/>
      <c r="P262" s="242"/>
      <c r="Q262" s="242"/>
      <c r="R262" s="242"/>
      <c r="S262" s="242"/>
      <c r="T262" s="24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4" t="s">
        <v>136</v>
      </c>
      <c r="AU262" s="244" t="s">
        <v>81</v>
      </c>
      <c r="AV262" s="14" t="s">
        <v>81</v>
      </c>
      <c r="AW262" s="14" t="s">
        <v>32</v>
      </c>
      <c r="AX262" s="14" t="s">
        <v>71</v>
      </c>
      <c r="AY262" s="244" t="s">
        <v>126</v>
      </c>
    </row>
    <row r="263" s="15" customFormat="1">
      <c r="A263" s="15"/>
      <c r="B263" s="245"/>
      <c r="C263" s="246"/>
      <c r="D263" s="225" t="s">
        <v>136</v>
      </c>
      <c r="E263" s="247" t="s">
        <v>19</v>
      </c>
      <c r="F263" s="248" t="s">
        <v>139</v>
      </c>
      <c r="G263" s="246"/>
      <c r="H263" s="249">
        <v>19.199999999999999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5" t="s">
        <v>136</v>
      </c>
      <c r="AU263" s="255" t="s">
        <v>81</v>
      </c>
      <c r="AV263" s="15" t="s">
        <v>133</v>
      </c>
      <c r="AW263" s="15" t="s">
        <v>32</v>
      </c>
      <c r="AX263" s="15" t="s">
        <v>79</v>
      </c>
      <c r="AY263" s="255" t="s">
        <v>126</v>
      </c>
    </row>
    <row r="264" s="2" customFormat="1" ht="21.75" customHeight="1">
      <c r="A264" s="39"/>
      <c r="B264" s="40"/>
      <c r="C264" s="205" t="s">
        <v>244</v>
      </c>
      <c r="D264" s="205" t="s">
        <v>128</v>
      </c>
      <c r="E264" s="206" t="s">
        <v>315</v>
      </c>
      <c r="F264" s="207" t="s">
        <v>316</v>
      </c>
      <c r="G264" s="208" t="s">
        <v>131</v>
      </c>
      <c r="H264" s="209">
        <v>115.8</v>
      </c>
      <c r="I264" s="210"/>
      <c r="J264" s="211">
        <f>ROUND(I264*H264,2)</f>
        <v>0</v>
      </c>
      <c r="K264" s="207" t="s">
        <v>132</v>
      </c>
      <c r="L264" s="45"/>
      <c r="M264" s="212" t="s">
        <v>19</v>
      </c>
      <c r="N264" s="213" t="s">
        <v>42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133</v>
      </c>
      <c r="AT264" s="216" t="s">
        <v>128</v>
      </c>
      <c r="AU264" s="216" t="s">
        <v>81</v>
      </c>
      <c r="AY264" s="18" t="s">
        <v>126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79</v>
      </c>
      <c r="BK264" s="217">
        <f>ROUND(I264*H264,2)</f>
        <v>0</v>
      </c>
      <c r="BL264" s="18" t="s">
        <v>133</v>
      </c>
      <c r="BM264" s="216" t="s">
        <v>343</v>
      </c>
    </row>
    <row r="265" s="2" customFormat="1">
      <c r="A265" s="39"/>
      <c r="B265" s="40"/>
      <c r="C265" s="41"/>
      <c r="D265" s="218" t="s">
        <v>134</v>
      </c>
      <c r="E265" s="41"/>
      <c r="F265" s="219" t="s">
        <v>704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134</v>
      </c>
      <c r="AU265" s="18" t="s">
        <v>81</v>
      </c>
    </row>
    <row r="266" s="13" customFormat="1">
      <c r="A266" s="13"/>
      <c r="B266" s="223"/>
      <c r="C266" s="224"/>
      <c r="D266" s="225" t="s">
        <v>136</v>
      </c>
      <c r="E266" s="226" t="s">
        <v>19</v>
      </c>
      <c r="F266" s="227" t="s">
        <v>705</v>
      </c>
      <c r="G266" s="224"/>
      <c r="H266" s="226" t="s">
        <v>19</v>
      </c>
      <c r="I266" s="228"/>
      <c r="J266" s="224"/>
      <c r="K266" s="224"/>
      <c r="L266" s="229"/>
      <c r="M266" s="230"/>
      <c r="N266" s="231"/>
      <c r="O266" s="231"/>
      <c r="P266" s="231"/>
      <c r="Q266" s="231"/>
      <c r="R266" s="231"/>
      <c r="S266" s="231"/>
      <c r="T266" s="23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3" t="s">
        <v>136</v>
      </c>
      <c r="AU266" s="233" t="s">
        <v>81</v>
      </c>
      <c r="AV266" s="13" t="s">
        <v>79</v>
      </c>
      <c r="AW266" s="13" t="s">
        <v>32</v>
      </c>
      <c r="AX266" s="13" t="s">
        <v>71</v>
      </c>
      <c r="AY266" s="233" t="s">
        <v>126</v>
      </c>
    </row>
    <row r="267" s="13" customFormat="1">
      <c r="A267" s="13"/>
      <c r="B267" s="223"/>
      <c r="C267" s="224"/>
      <c r="D267" s="225" t="s">
        <v>136</v>
      </c>
      <c r="E267" s="226" t="s">
        <v>19</v>
      </c>
      <c r="F267" s="227" t="s">
        <v>323</v>
      </c>
      <c r="G267" s="224"/>
      <c r="H267" s="226" t="s">
        <v>19</v>
      </c>
      <c r="I267" s="228"/>
      <c r="J267" s="224"/>
      <c r="K267" s="224"/>
      <c r="L267" s="229"/>
      <c r="M267" s="230"/>
      <c r="N267" s="231"/>
      <c r="O267" s="231"/>
      <c r="P267" s="231"/>
      <c r="Q267" s="231"/>
      <c r="R267" s="231"/>
      <c r="S267" s="231"/>
      <c r="T267" s="23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3" t="s">
        <v>136</v>
      </c>
      <c r="AU267" s="233" t="s">
        <v>81</v>
      </c>
      <c r="AV267" s="13" t="s">
        <v>79</v>
      </c>
      <c r="AW267" s="13" t="s">
        <v>32</v>
      </c>
      <c r="AX267" s="13" t="s">
        <v>71</v>
      </c>
      <c r="AY267" s="233" t="s">
        <v>126</v>
      </c>
    </row>
    <row r="268" s="14" customFormat="1">
      <c r="A268" s="14"/>
      <c r="B268" s="234"/>
      <c r="C268" s="235"/>
      <c r="D268" s="225" t="s">
        <v>136</v>
      </c>
      <c r="E268" s="236" t="s">
        <v>19</v>
      </c>
      <c r="F268" s="237" t="s">
        <v>706</v>
      </c>
      <c r="G268" s="235"/>
      <c r="H268" s="238">
        <v>57.899999999999999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4" t="s">
        <v>136</v>
      </c>
      <c r="AU268" s="244" t="s">
        <v>81</v>
      </c>
      <c r="AV268" s="14" t="s">
        <v>81</v>
      </c>
      <c r="AW268" s="14" t="s">
        <v>32</v>
      </c>
      <c r="AX268" s="14" t="s">
        <v>71</v>
      </c>
      <c r="AY268" s="244" t="s">
        <v>126</v>
      </c>
    </row>
    <row r="269" s="13" customFormat="1">
      <c r="A269" s="13"/>
      <c r="B269" s="223"/>
      <c r="C269" s="224"/>
      <c r="D269" s="225" t="s">
        <v>136</v>
      </c>
      <c r="E269" s="226" t="s">
        <v>19</v>
      </c>
      <c r="F269" s="227" t="s">
        <v>320</v>
      </c>
      <c r="G269" s="224"/>
      <c r="H269" s="226" t="s">
        <v>19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136</v>
      </c>
      <c r="AU269" s="233" t="s">
        <v>81</v>
      </c>
      <c r="AV269" s="13" t="s">
        <v>79</v>
      </c>
      <c r="AW269" s="13" t="s">
        <v>32</v>
      </c>
      <c r="AX269" s="13" t="s">
        <v>71</v>
      </c>
      <c r="AY269" s="233" t="s">
        <v>126</v>
      </c>
    </row>
    <row r="270" s="14" customFormat="1">
      <c r="A270" s="14"/>
      <c r="B270" s="234"/>
      <c r="C270" s="235"/>
      <c r="D270" s="225" t="s">
        <v>136</v>
      </c>
      <c r="E270" s="236" t="s">
        <v>19</v>
      </c>
      <c r="F270" s="237" t="s">
        <v>706</v>
      </c>
      <c r="G270" s="235"/>
      <c r="H270" s="238">
        <v>57.899999999999999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4" t="s">
        <v>136</v>
      </c>
      <c r="AU270" s="244" t="s">
        <v>81</v>
      </c>
      <c r="AV270" s="14" t="s">
        <v>81</v>
      </c>
      <c r="AW270" s="14" t="s">
        <v>32</v>
      </c>
      <c r="AX270" s="14" t="s">
        <v>71</v>
      </c>
      <c r="AY270" s="244" t="s">
        <v>126</v>
      </c>
    </row>
    <row r="271" s="15" customFormat="1">
      <c r="A271" s="15"/>
      <c r="B271" s="245"/>
      <c r="C271" s="246"/>
      <c r="D271" s="225" t="s">
        <v>136</v>
      </c>
      <c r="E271" s="247" t="s">
        <v>19</v>
      </c>
      <c r="F271" s="248" t="s">
        <v>139</v>
      </c>
      <c r="G271" s="246"/>
      <c r="H271" s="249">
        <v>115.8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5" t="s">
        <v>136</v>
      </c>
      <c r="AU271" s="255" t="s">
        <v>81</v>
      </c>
      <c r="AV271" s="15" t="s">
        <v>133</v>
      </c>
      <c r="AW271" s="15" t="s">
        <v>32</v>
      </c>
      <c r="AX271" s="15" t="s">
        <v>79</v>
      </c>
      <c r="AY271" s="255" t="s">
        <v>126</v>
      </c>
    </row>
    <row r="272" s="2" customFormat="1" ht="21.75" customHeight="1">
      <c r="A272" s="39"/>
      <c r="B272" s="40"/>
      <c r="C272" s="205" t="s">
        <v>345</v>
      </c>
      <c r="D272" s="205" t="s">
        <v>128</v>
      </c>
      <c r="E272" s="206" t="s">
        <v>326</v>
      </c>
      <c r="F272" s="207" t="s">
        <v>327</v>
      </c>
      <c r="G272" s="208" t="s">
        <v>131</v>
      </c>
      <c r="H272" s="209">
        <v>213.09999999999999</v>
      </c>
      <c r="I272" s="210"/>
      <c r="J272" s="211">
        <f>ROUND(I272*H272,2)</f>
        <v>0</v>
      </c>
      <c r="K272" s="207" t="s">
        <v>132</v>
      </c>
      <c r="L272" s="45"/>
      <c r="M272" s="212" t="s">
        <v>19</v>
      </c>
      <c r="N272" s="213" t="s">
        <v>42</v>
      </c>
      <c r="O272" s="85"/>
      <c r="P272" s="214">
        <f>O272*H272</f>
        <v>0</v>
      </c>
      <c r="Q272" s="214">
        <v>0</v>
      </c>
      <c r="R272" s="214">
        <f>Q272*H272</f>
        <v>0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133</v>
      </c>
      <c r="AT272" s="216" t="s">
        <v>128</v>
      </c>
      <c r="AU272" s="216" t="s">
        <v>81</v>
      </c>
      <c r="AY272" s="18" t="s">
        <v>126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79</v>
      </c>
      <c r="BK272" s="217">
        <f>ROUND(I272*H272,2)</f>
        <v>0</v>
      </c>
      <c r="BL272" s="18" t="s">
        <v>133</v>
      </c>
      <c r="BM272" s="216" t="s">
        <v>348</v>
      </c>
    </row>
    <row r="273" s="2" customFormat="1">
      <c r="A273" s="39"/>
      <c r="B273" s="40"/>
      <c r="C273" s="41"/>
      <c r="D273" s="218" t="s">
        <v>134</v>
      </c>
      <c r="E273" s="41"/>
      <c r="F273" s="219" t="s">
        <v>329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134</v>
      </c>
      <c r="AU273" s="18" t="s">
        <v>81</v>
      </c>
    </row>
    <row r="274" s="13" customFormat="1">
      <c r="A274" s="13"/>
      <c r="B274" s="223"/>
      <c r="C274" s="224"/>
      <c r="D274" s="225" t="s">
        <v>136</v>
      </c>
      <c r="E274" s="226" t="s">
        <v>19</v>
      </c>
      <c r="F274" s="227" t="s">
        <v>707</v>
      </c>
      <c r="G274" s="224"/>
      <c r="H274" s="226" t="s">
        <v>19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136</v>
      </c>
      <c r="AU274" s="233" t="s">
        <v>81</v>
      </c>
      <c r="AV274" s="13" t="s">
        <v>79</v>
      </c>
      <c r="AW274" s="13" t="s">
        <v>32</v>
      </c>
      <c r="AX274" s="13" t="s">
        <v>71</v>
      </c>
      <c r="AY274" s="233" t="s">
        <v>126</v>
      </c>
    </row>
    <row r="275" s="13" customFormat="1">
      <c r="A275" s="13"/>
      <c r="B275" s="223"/>
      <c r="C275" s="224"/>
      <c r="D275" s="225" t="s">
        <v>136</v>
      </c>
      <c r="E275" s="226" t="s">
        <v>19</v>
      </c>
      <c r="F275" s="227" t="s">
        <v>320</v>
      </c>
      <c r="G275" s="224"/>
      <c r="H275" s="226" t="s">
        <v>19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136</v>
      </c>
      <c r="AU275" s="233" t="s">
        <v>81</v>
      </c>
      <c r="AV275" s="13" t="s">
        <v>79</v>
      </c>
      <c r="AW275" s="13" t="s">
        <v>32</v>
      </c>
      <c r="AX275" s="13" t="s">
        <v>71</v>
      </c>
      <c r="AY275" s="233" t="s">
        <v>126</v>
      </c>
    </row>
    <row r="276" s="14" customFormat="1">
      <c r="A276" s="14"/>
      <c r="B276" s="234"/>
      <c r="C276" s="235"/>
      <c r="D276" s="225" t="s">
        <v>136</v>
      </c>
      <c r="E276" s="236" t="s">
        <v>19</v>
      </c>
      <c r="F276" s="237" t="s">
        <v>708</v>
      </c>
      <c r="G276" s="235"/>
      <c r="H276" s="238">
        <v>74.700000000000003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4" t="s">
        <v>136</v>
      </c>
      <c r="AU276" s="244" t="s">
        <v>81</v>
      </c>
      <c r="AV276" s="14" t="s">
        <v>81</v>
      </c>
      <c r="AW276" s="14" t="s">
        <v>32</v>
      </c>
      <c r="AX276" s="14" t="s">
        <v>71</v>
      </c>
      <c r="AY276" s="244" t="s">
        <v>126</v>
      </c>
    </row>
    <row r="277" s="13" customFormat="1">
      <c r="A277" s="13"/>
      <c r="B277" s="223"/>
      <c r="C277" s="224"/>
      <c r="D277" s="225" t="s">
        <v>136</v>
      </c>
      <c r="E277" s="226" t="s">
        <v>19</v>
      </c>
      <c r="F277" s="227" t="s">
        <v>319</v>
      </c>
      <c r="G277" s="224"/>
      <c r="H277" s="226" t="s">
        <v>19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3" t="s">
        <v>136</v>
      </c>
      <c r="AU277" s="233" t="s">
        <v>81</v>
      </c>
      <c r="AV277" s="13" t="s">
        <v>79</v>
      </c>
      <c r="AW277" s="13" t="s">
        <v>32</v>
      </c>
      <c r="AX277" s="13" t="s">
        <v>71</v>
      </c>
      <c r="AY277" s="233" t="s">
        <v>126</v>
      </c>
    </row>
    <row r="278" s="13" customFormat="1">
      <c r="A278" s="13"/>
      <c r="B278" s="223"/>
      <c r="C278" s="224"/>
      <c r="D278" s="225" t="s">
        <v>136</v>
      </c>
      <c r="E278" s="226" t="s">
        <v>19</v>
      </c>
      <c r="F278" s="227" t="s">
        <v>323</v>
      </c>
      <c r="G278" s="224"/>
      <c r="H278" s="226" t="s">
        <v>19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136</v>
      </c>
      <c r="AU278" s="233" t="s">
        <v>81</v>
      </c>
      <c r="AV278" s="13" t="s">
        <v>79</v>
      </c>
      <c r="AW278" s="13" t="s">
        <v>32</v>
      </c>
      <c r="AX278" s="13" t="s">
        <v>71</v>
      </c>
      <c r="AY278" s="233" t="s">
        <v>126</v>
      </c>
    </row>
    <row r="279" s="14" customFormat="1">
      <c r="A279" s="14"/>
      <c r="B279" s="234"/>
      <c r="C279" s="235"/>
      <c r="D279" s="225" t="s">
        <v>136</v>
      </c>
      <c r="E279" s="236" t="s">
        <v>19</v>
      </c>
      <c r="F279" s="237" t="s">
        <v>709</v>
      </c>
      <c r="G279" s="235"/>
      <c r="H279" s="238">
        <v>69.200000000000003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4" t="s">
        <v>136</v>
      </c>
      <c r="AU279" s="244" t="s">
        <v>81</v>
      </c>
      <c r="AV279" s="14" t="s">
        <v>81</v>
      </c>
      <c r="AW279" s="14" t="s">
        <v>32</v>
      </c>
      <c r="AX279" s="14" t="s">
        <v>71</v>
      </c>
      <c r="AY279" s="244" t="s">
        <v>126</v>
      </c>
    </row>
    <row r="280" s="13" customFormat="1">
      <c r="A280" s="13"/>
      <c r="B280" s="223"/>
      <c r="C280" s="224"/>
      <c r="D280" s="225" t="s">
        <v>136</v>
      </c>
      <c r="E280" s="226" t="s">
        <v>19</v>
      </c>
      <c r="F280" s="227" t="s">
        <v>320</v>
      </c>
      <c r="G280" s="224"/>
      <c r="H280" s="226" t="s">
        <v>19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3" t="s">
        <v>136</v>
      </c>
      <c r="AU280" s="233" t="s">
        <v>81</v>
      </c>
      <c r="AV280" s="13" t="s">
        <v>79</v>
      </c>
      <c r="AW280" s="13" t="s">
        <v>32</v>
      </c>
      <c r="AX280" s="13" t="s">
        <v>71</v>
      </c>
      <c r="AY280" s="233" t="s">
        <v>126</v>
      </c>
    </row>
    <row r="281" s="14" customFormat="1">
      <c r="A281" s="14"/>
      <c r="B281" s="234"/>
      <c r="C281" s="235"/>
      <c r="D281" s="225" t="s">
        <v>136</v>
      </c>
      <c r="E281" s="236" t="s">
        <v>19</v>
      </c>
      <c r="F281" s="237" t="s">
        <v>709</v>
      </c>
      <c r="G281" s="235"/>
      <c r="H281" s="238">
        <v>69.200000000000003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4" t="s">
        <v>136</v>
      </c>
      <c r="AU281" s="244" t="s">
        <v>81</v>
      </c>
      <c r="AV281" s="14" t="s">
        <v>81</v>
      </c>
      <c r="AW281" s="14" t="s">
        <v>32</v>
      </c>
      <c r="AX281" s="14" t="s">
        <v>71</v>
      </c>
      <c r="AY281" s="244" t="s">
        <v>126</v>
      </c>
    </row>
    <row r="282" s="15" customFormat="1">
      <c r="A282" s="15"/>
      <c r="B282" s="245"/>
      <c r="C282" s="246"/>
      <c r="D282" s="225" t="s">
        <v>136</v>
      </c>
      <c r="E282" s="247" t="s">
        <v>19</v>
      </c>
      <c r="F282" s="248" t="s">
        <v>139</v>
      </c>
      <c r="G282" s="246"/>
      <c r="H282" s="249">
        <v>213.10000000000002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5" t="s">
        <v>136</v>
      </c>
      <c r="AU282" s="255" t="s">
        <v>81</v>
      </c>
      <c r="AV282" s="15" t="s">
        <v>133</v>
      </c>
      <c r="AW282" s="15" t="s">
        <v>32</v>
      </c>
      <c r="AX282" s="15" t="s">
        <v>79</v>
      </c>
      <c r="AY282" s="255" t="s">
        <v>126</v>
      </c>
    </row>
    <row r="283" s="2" customFormat="1" ht="24.15" customHeight="1">
      <c r="A283" s="39"/>
      <c r="B283" s="40"/>
      <c r="C283" s="205" t="s">
        <v>248</v>
      </c>
      <c r="D283" s="205" t="s">
        <v>128</v>
      </c>
      <c r="E283" s="206" t="s">
        <v>330</v>
      </c>
      <c r="F283" s="207" t="s">
        <v>331</v>
      </c>
      <c r="G283" s="208" t="s">
        <v>131</v>
      </c>
      <c r="H283" s="209">
        <v>518.29999999999995</v>
      </c>
      <c r="I283" s="210"/>
      <c r="J283" s="211">
        <f>ROUND(I283*H283,2)</f>
        <v>0</v>
      </c>
      <c r="K283" s="207" t="s">
        <v>132</v>
      </c>
      <c r="L283" s="45"/>
      <c r="M283" s="212" t="s">
        <v>19</v>
      </c>
      <c r="N283" s="213" t="s">
        <v>42</v>
      </c>
      <c r="O283" s="85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133</v>
      </c>
      <c r="AT283" s="216" t="s">
        <v>128</v>
      </c>
      <c r="AU283" s="216" t="s">
        <v>81</v>
      </c>
      <c r="AY283" s="18" t="s">
        <v>126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79</v>
      </c>
      <c r="BK283" s="217">
        <f>ROUND(I283*H283,2)</f>
        <v>0</v>
      </c>
      <c r="BL283" s="18" t="s">
        <v>133</v>
      </c>
      <c r="BM283" s="216" t="s">
        <v>352</v>
      </c>
    </row>
    <row r="284" s="2" customFormat="1">
      <c r="A284" s="39"/>
      <c r="B284" s="40"/>
      <c r="C284" s="41"/>
      <c r="D284" s="218" t="s">
        <v>134</v>
      </c>
      <c r="E284" s="41"/>
      <c r="F284" s="219" t="s">
        <v>333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134</v>
      </c>
      <c r="AU284" s="18" t="s">
        <v>81</v>
      </c>
    </row>
    <row r="285" s="13" customFormat="1">
      <c r="A285" s="13"/>
      <c r="B285" s="223"/>
      <c r="C285" s="224"/>
      <c r="D285" s="225" t="s">
        <v>136</v>
      </c>
      <c r="E285" s="226" t="s">
        <v>19</v>
      </c>
      <c r="F285" s="227" t="s">
        <v>334</v>
      </c>
      <c r="G285" s="224"/>
      <c r="H285" s="226" t="s">
        <v>19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3" t="s">
        <v>136</v>
      </c>
      <c r="AU285" s="233" t="s">
        <v>81</v>
      </c>
      <c r="AV285" s="13" t="s">
        <v>79</v>
      </c>
      <c r="AW285" s="13" t="s">
        <v>32</v>
      </c>
      <c r="AX285" s="13" t="s">
        <v>71</v>
      </c>
      <c r="AY285" s="233" t="s">
        <v>126</v>
      </c>
    </row>
    <row r="286" s="14" customFormat="1">
      <c r="A286" s="14"/>
      <c r="B286" s="234"/>
      <c r="C286" s="235"/>
      <c r="D286" s="225" t="s">
        <v>136</v>
      </c>
      <c r="E286" s="236" t="s">
        <v>19</v>
      </c>
      <c r="F286" s="237" t="s">
        <v>710</v>
      </c>
      <c r="G286" s="235"/>
      <c r="H286" s="238">
        <v>301.5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4" t="s">
        <v>136</v>
      </c>
      <c r="AU286" s="244" t="s">
        <v>81</v>
      </c>
      <c r="AV286" s="14" t="s">
        <v>81</v>
      </c>
      <c r="AW286" s="14" t="s">
        <v>32</v>
      </c>
      <c r="AX286" s="14" t="s">
        <v>71</v>
      </c>
      <c r="AY286" s="244" t="s">
        <v>126</v>
      </c>
    </row>
    <row r="287" s="14" customFormat="1">
      <c r="A287" s="14"/>
      <c r="B287" s="234"/>
      <c r="C287" s="235"/>
      <c r="D287" s="225" t="s">
        <v>136</v>
      </c>
      <c r="E287" s="236" t="s">
        <v>19</v>
      </c>
      <c r="F287" s="237" t="s">
        <v>711</v>
      </c>
      <c r="G287" s="235"/>
      <c r="H287" s="238">
        <v>216.80000000000001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4" t="s">
        <v>136</v>
      </c>
      <c r="AU287" s="244" t="s">
        <v>81</v>
      </c>
      <c r="AV287" s="14" t="s">
        <v>81</v>
      </c>
      <c r="AW287" s="14" t="s">
        <v>32</v>
      </c>
      <c r="AX287" s="14" t="s">
        <v>71</v>
      </c>
      <c r="AY287" s="244" t="s">
        <v>126</v>
      </c>
    </row>
    <row r="288" s="15" customFormat="1">
      <c r="A288" s="15"/>
      <c r="B288" s="245"/>
      <c r="C288" s="246"/>
      <c r="D288" s="225" t="s">
        <v>136</v>
      </c>
      <c r="E288" s="247" t="s">
        <v>19</v>
      </c>
      <c r="F288" s="248" t="s">
        <v>139</v>
      </c>
      <c r="G288" s="246"/>
      <c r="H288" s="249">
        <v>518.29999999999995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5" t="s">
        <v>136</v>
      </c>
      <c r="AU288" s="255" t="s">
        <v>81</v>
      </c>
      <c r="AV288" s="15" t="s">
        <v>133</v>
      </c>
      <c r="AW288" s="15" t="s">
        <v>32</v>
      </c>
      <c r="AX288" s="15" t="s">
        <v>79</v>
      </c>
      <c r="AY288" s="255" t="s">
        <v>126</v>
      </c>
    </row>
    <row r="289" s="2" customFormat="1" ht="24.15" customHeight="1">
      <c r="A289" s="39"/>
      <c r="B289" s="40"/>
      <c r="C289" s="205" t="s">
        <v>354</v>
      </c>
      <c r="D289" s="205" t="s">
        <v>128</v>
      </c>
      <c r="E289" s="206" t="s">
        <v>337</v>
      </c>
      <c r="F289" s="207" t="s">
        <v>338</v>
      </c>
      <c r="G289" s="208" t="s">
        <v>131</v>
      </c>
      <c r="H289" s="209">
        <v>518.29999999999995</v>
      </c>
      <c r="I289" s="210"/>
      <c r="J289" s="211">
        <f>ROUND(I289*H289,2)</f>
        <v>0</v>
      </c>
      <c r="K289" s="207" t="s">
        <v>132</v>
      </c>
      <c r="L289" s="45"/>
      <c r="M289" s="212" t="s">
        <v>19</v>
      </c>
      <c r="N289" s="213" t="s">
        <v>42</v>
      </c>
      <c r="O289" s="85"/>
      <c r="P289" s="214">
        <f>O289*H289</f>
        <v>0</v>
      </c>
      <c r="Q289" s="214">
        <v>0</v>
      </c>
      <c r="R289" s="214">
        <f>Q289*H289</f>
        <v>0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133</v>
      </c>
      <c r="AT289" s="216" t="s">
        <v>128</v>
      </c>
      <c r="AU289" s="216" t="s">
        <v>81</v>
      </c>
      <c r="AY289" s="18" t="s">
        <v>126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79</v>
      </c>
      <c r="BK289" s="217">
        <f>ROUND(I289*H289,2)</f>
        <v>0</v>
      </c>
      <c r="BL289" s="18" t="s">
        <v>133</v>
      </c>
      <c r="BM289" s="216" t="s">
        <v>357</v>
      </c>
    </row>
    <row r="290" s="2" customFormat="1">
      <c r="A290" s="39"/>
      <c r="B290" s="40"/>
      <c r="C290" s="41"/>
      <c r="D290" s="218" t="s">
        <v>134</v>
      </c>
      <c r="E290" s="41"/>
      <c r="F290" s="219" t="s">
        <v>340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134</v>
      </c>
      <c r="AU290" s="18" t="s">
        <v>81</v>
      </c>
    </row>
    <row r="291" s="13" customFormat="1">
      <c r="A291" s="13"/>
      <c r="B291" s="223"/>
      <c r="C291" s="224"/>
      <c r="D291" s="225" t="s">
        <v>136</v>
      </c>
      <c r="E291" s="226" t="s">
        <v>19</v>
      </c>
      <c r="F291" s="227" t="s">
        <v>334</v>
      </c>
      <c r="G291" s="224"/>
      <c r="H291" s="226" t="s">
        <v>19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3" t="s">
        <v>136</v>
      </c>
      <c r="AU291" s="233" t="s">
        <v>81</v>
      </c>
      <c r="AV291" s="13" t="s">
        <v>79</v>
      </c>
      <c r="AW291" s="13" t="s">
        <v>32</v>
      </c>
      <c r="AX291" s="13" t="s">
        <v>71</v>
      </c>
      <c r="AY291" s="233" t="s">
        <v>126</v>
      </c>
    </row>
    <row r="292" s="14" customFormat="1">
      <c r="A292" s="14"/>
      <c r="B292" s="234"/>
      <c r="C292" s="235"/>
      <c r="D292" s="225" t="s">
        <v>136</v>
      </c>
      <c r="E292" s="236" t="s">
        <v>19</v>
      </c>
      <c r="F292" s="237" t="s">
        <v>710</v>
      </c>
      <c r="G292" s="235"/>
      <c r="H292" s="238">
        <v>301.5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4" t="s">
        <v>136</v>
      </c>
      <c r="AU292" s="244" t="s">
        <v>81</v>
      </c>
      <c r="AV292" s="14" t="s">
        <v>81</v>
      </c>
      <c r="AW292" s="14" t="s">
        <v>32</v>
      </c>
      <c r="AX292" s="14" t="s">
        <v>71</v>
      </c>
      <c r="AY292" s="244" t="s">
        <v>126</v>
      </c>
    </row>
    <row r="293" s="14" customFormat="1">
      <c r="A293" s="14"/>
      <c r="B293" s="234"/>
      <c r="C293" s="235"/>
      <c r="D293" s="225" t="s">
        <v>136</v>
      </c>
      <c r="E293" s="236" t="s">
        <v>19</v>
      </c>
      <c r="F293" s="237" t="s">
        <v>711</v>
      </c>
      <c r="G293" s="235"/>
      <c r="H293" s="238">
        <v>216.80000000000001</v>
      </c>
      <c r="I293" s="239"/>
      <c r="J293" s="235"/>
      <c r="K293" s="235"/>
      <c r="L293" s="240"/>
      <c r="M293" s="241"/>
      <c r="N293" s="242"/>
      <c r="O293" s="242"/>
      <c r="P293" s="242"/>
      <c r="Q293" s="242"/>
      <c r="R293" s="242"/>
      <c r="S293" s="242"/>
      <c r="T293" s="24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4" t="s">
        <v>136</v>
      </c>
      <c r="AU293" s="244" t="s">
        <v>81</v>
      </c>
      <c r="AV293" s="14" t="s">
        <v>81</v>
      </c>
      <c r="AW293" s="14" t="s">
        <v>32</v>
      </c>
      <c r="AX293" s="14" t="s">
        <v>71</v>
      </c>
      <c r="AY293" s="244" t="s">
        <v>126</v>
      </c>
    </row>
    <row r="294" s="15" customFormat="1">
      <c r="A294" s="15"/>
      <c r="B294" s="245"/>
      <c r="C294" s="246"/>
      <c r="D294" s="225" t="s">
        <v>136</v>
      </c>
      <c r="E294" s="247" t="s">
        <v>19</v>
      </c>
      <c r="F294" s="248" t="s">
        <v>139</v>
      </c>
      <c r="G294" s="246"/>
      <c r="H294" s="249">
        <v>518.29999999999995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5" t="s">
        <v>136</v>
      </c>
      <c r="AU294" s="255" t="s">
        <v>81</v>
      </c>
      <c r="AV294" s="15" t="s">
        <v>133</v>
      </c>
      <c r="AW294" s="15" t="s">
        <v>32</v>
      </c>
      <c r="AX294" s="15" t="s">
        <v>79</v>
      </c>
      <c r="AY294" s="255" t="s">
        <v>126</v>
      </c>
    </row>
    <row r="295" s="2" customFormat="1" ht="24.15" customHeight="1">
      <c r="A295" s="39"/>
      <c r="B295" s="40"/>
      <c r="C295" s="205" t="s">
        <v>255</v>
      </c>
      <c r="D295" s="205" t="s">
        <v>128</v>
      </c>
      <c r="E295" s="206" t="s">
        <v>341</v>
      </c>
      <c r="F295" s="207" t="s">
        <v>342</v>
      </c>
      <c r="G295" s="208" t="s">
        <v>131</v>
      </c>
      <c r="H295" s="209">
        <v>19.199999999999999</v>
      </c>
      <c r="I295" s="210"/>
      <c r="J295" s="211">
        <f>ROUND(I295*H295,2)</f>
        <v>0</v>
      </c>
      <c r="K295" s="207" t="s">
        <v>150</v>
      </c>
      <c r="L295" s="45"/>
      <c r="M295" s="212" t="s">
        <v>19</v>
      </c>
      <c r="N295" s="213" t="s">
        <v>42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133</v>
      </c>
      <c r="AT295" s="216" t="s">
        <v>128</v>
      </c>
      <c r="AU295" s="216" t="s">
        <v>81</v>
      </c>
      <c r="AY295" s="18" t="s">
        <v>126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79</v>
      </c>
      <c r="BK295" s="217">
        <f>ROUND(I295*H295,2)</f>
        <v>0</v>
      </c>
      <c r="BL295" s="18" t="s">
        <v>133</v>
      </c>
      <c r="BM295" s="216" t="s">
        <v>361</v>
      </c>
    </row>
    <row r="296" s="2" customFormat="1">
      <c r="A296" s="39"/>
      <c r="B296" s="40"/>
      <c r="C296" s="41"/>
      <c r="D296" s="218" t="s">
        <v>134</v>
      </c>
      <c r="E296" s="41"/>
      <c r="F296" s="219" t="s">
        <v>344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134</v>
      </c>
      <c r="AU296" s="18" t="s">
        <v>81</v>
      </c>
    </row>
    <row r="297" s="13" customFormat="1">
      <c r="A297" s="13"/>
      <c r="B297" s="223"/>
      <c r="C297" s="224"/>
      <c r="D297" s="225" t="s">
        <v>136</v>
      </c>
      <c r="E297" s="226" t="s">
        <v>19</v>
      </c>
      <c r="F297" s="227" t="s">
        <v>313</v>
      </c>
      <c r="G297" s="224"/>
      <c r="H297" s="226" t="s">
        <v>19</v>
      </c>
      <c r="I297" s="228"/>
      <c r="J297" s="224"/>
      <c r="K297" s="224"/>
      <c r="L297" s="229"/>
      <c r="M297" s="230"/>
      <c r="N297" s="231"/>
      <c r="O297" s="231"/>
      <c r="P297" s="231"/>
      <c r="Q297" s="231"/>
      <c r="R297" s="231"/>
      <c r="S297" s="231"/>
      <c r="T297" s="23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3" t="s">
        <v>136</v>
      </c>
      <c r="AU297" s="233" t="s">
        <v>81</v>
      </c>
      <c r="AV297" s="13" t="s">
        <v>79</v>
      </c>
      <c r="AW297" s="13" t="s">
        <v>32</v>
      </c>
      <c r="AX297" s="13" t="s">
        <v>71</v>
      </c>
      <c r="AY297" s="233" t="s">
        <v>126</v>
      </c>
    </row>
    <row r="298" s="14" customFormat="1">
      <c r="A298" s="14"/>
      <c r="B298" s="234"/>
      <c r="C298" s="235"/>
      <c r="D298" s="225" t="s">
        <v>136</v>
      </c>
      <c r="E298" s="236" t="s">
        <v>19</v>
      </c>
      <c r="F298" s="237" t="s">
        <v>659</v>
      </c>
      <c r="G298" s="235"/>
      <c r="H298" s="238">
        <v>19.199999999999999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4" t="s">
        <v>136</v>
      </c>
      <c r="AU298" s="244" t="s">
        <v>81</v>
      </c>
      <c r="AV298" s="14" t="s">
        <v>81</v>
      </c>
      <c r="AW298" s="14" t="s">
        <v>32</v>
      </c>
      <c r="AX298" s="14" t="s">
        <v>71</v>
      </c>
      <c r="AY298" s="244" t="s">
        <v>126</v>
      </c>
    </row>
    <row r="299" s="15" customFormat="1">
      <c r="A299" s="15"/>
      <c r="B299" s="245"/>
      <c r="C299" s="246"/>
      <c r="D299" s="225" t="s">
        <v>136</v>
      </c>
      <c r="E299" s="247" t="s">
        <v>19</v>
      </c>
      <c r="F299" s="248" t="s">
        <v>139</v>
      </c>
      <c r="G299" s="246"/>
      <c r="H299" s="249">
        <v>19.199999999999999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5" t="s">
        <v>136</v>
      </c>
      <c r="AU299" s="255" t="s">
        <v>81</v>
      </c>
      <c r="AV299" s="15" t="s">
        <v>133</v>
      </c>
      <c r="AW299" s="15" t="s">
        <v>32</v>
      </c>
      <c r="AX299" s="15" t="s">
        <v>79</v>
      </c>
      <c r="AY299" s="255" t="s">
        <v>126</v>
      </c>
    </row>
    <row r="300" s="2" customFormat="1" ht="24.15" customHeight="1">
      <c r="A300" s="39"/>
      <c r="B300" s="40"/>
      <c r="C300" s="205" t="s">
        <v>363</v>
      </c>
      <c r="D300" s="205" t="s">
        <v>128</v>
      </c>
      <c r="E300" s="206" t="s">
        <v>346</v>
      </c>
      <c r="F300" s="207" t="s">
        <v>347</v>
      </c>
      <c r="G300" s="208" t="s">
        <v>131</v>
      </c>
      <c r="H300" s="209">
        <v>518.29999999999995</v>
      </c>
      <c r="I300" s="210"/>
      <c r="J300" s="211">
        <f>ROUND(I300*H300,2)</f>
        <v>0</v>
      </c>
      <c r="K300" s="207" t="s">
        <v>132</v>
      </c>
      <c r="L300" s="45"/>
      <c r="M300" s="212" t="s">
        <v>19</v>
      </c>
      <c r="N300" s="213" t="s">
        <v>42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133</v>
      </c>
      <c r="AT300" s="216" t="s">
        <v>128</v>
      </c>
      <c r="AU300" s="216" t="s">
        <v>81</v>
      </c>
      <c r="AY300" s="18" t="s">
        <v>126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79</v>
      </c>
      <c r="BK300" s="217">
        <f>ROUND(I300*H300,2)</f>
        <v>0</v>
      </c>
      <c r="BL300" s="18" t="s">
        <v>133</v>
      </c>
      <c r="BM300" s="216" t="s">
        <v>366</v>
      </c>
    </row>
    <row r="301" s="2" customFormat="1">
      <c r="A301" s="39"/>
      <c r="B301" s="40"/>
      <c r="C301" s="41"/>
      <c r="D301" s="218" t="s">
        <v>134</v>
      </c>
      <c r="E301" s="41"/>
      <c r="F301" s="219" t="s">
        <v>349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134</v>
      </c>
      <c r="AU301" s="18" t="s">
        <v>81</v>
      </c>
    </row>
    <row r="302" s="13" customFormat="1">
      <c r="A302" s="13"/>
      <c r="B302" s="223"/>
      <c r="C302" s="224"/>
      <c r="D302" s="225" t="s">
        <v>136</v>
      </c>
      <c r="E302" s="226" t="s">
        <v>19</v>
      </c>
      <c r="F302" s="227" t="s">
        <v>334</v>
      </c>
      <c r="G302" s="224"/>
      <c r="H302" s="226" t="s">
        <v>19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3" t="s">
        <v>136</v>
      </c>
      <c r="AU302" s="233" t="s">
        <v>81</v>
      </c>
      <c r="AV302" s="13" t="s">
        <v>79</v>
      </c>
      <c r="AW302" s="13" t="s">
        <v>32</v>
      </c>
      <c r="AX302" s="13" t="s">
        <v>71</v>
      </c>
      <c r="AY302" s="233" t="s">
        <v>126</v>
      </c>
    </row>
    <row r="303" s="14" customFormat="1">
      <c r="A303" s="14"/>
      <c r="B303" s="234"/>
      <c r="C303" s="235"/>
      <c r="D303" s="225" t="s">
        <v>136</v>
      </c>
      <c r="E303" s="236" t="s">
        <v>19</v>
      </c>
      <c r="F303" s="237" t="s">
        <v>710</v>
      </c>
      <c r="G303" s="235"/>
      <c r="H303" s="238">
        <v>301.5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4" t="s">
        <v>136</v>
      </c>
      <c r="AU303" s="244" t="s">
        <v>81</v>
      </c>
      <c r="AV303" s="14" t="s">
        <v>81</v>
      </c>
      <c r="AW303" s="14" t="s">
        <v>32</v>
      </c>
      <c r="AX303" s="14" t="s">
        <v>71</v>
      </c>
      <c r="AY303" s="244" t="s">
        <v>126</v>
      </c>
    </row>
    <row r="304" s="14" customFormat="1">
      <c r="A304" s="14"/>
      <c r="B304" s="234"/>
      <c r="C304" s="235"/>
      <c r="D304" s="225" t="s">
        <v>136</v>
      </c>
      <c r="E304" s="236" t="s">
        <v>19</v>
      </c>
      <c r="F304" s="237" t="s">
        <v>711</v>
      </c>
      <c r="G304" s="235"/>
      <c r="H304" s="238">
        <v>216.80000000000001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4" t="s">
        <v>136</v>
      </c>
      <c r="AU304" s="244" t="s">
        <v>81</v>
      </c>
      <c r="AV304" s="14" t="s">
        <v>81</v>
      </c>
      <c r="AW304" s="14" t="s">
        <v>32</v>
      </c>
      <c r="AX304" s="14" t="s">
        <v>71</v>
      </c>
      <c r="AY304" s="244" t="s">
        <v>126</v>
      </c>
    </row>
    <row r="305" s="15" customFormat="1">
      <c r="A305" s="15"/>
      <c r="B305" s="245"/>
      <c r="C305" s="246"/>
      <c r="D305" s="225" t="s">
        <v>136</v>
      </c>
      <c r="E305" s="247" t="s">
        <v>19</v>
      </c>
      <c r="F305" s="248" t="s">
        <v>139</v>
      </c>
      <c r="G305" s="246"/>
      <c r="H305" s="249">
        <v>518.29999999999995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5" t="s">
        <v>136</v>
      </c>
      <c r="AU305" s="255" t="s">
        <v>81</v>
      </c>
      <c r="AV305" s="15" t="s">
        <v>133</v>
      </c>
      <c r="AW305" s="15" t="s">
        <v>32</v>
      </c>
      <c r="AX305" s="15" t="s">
        <v>79</v>
      </c>
      <c r="AY305" s="255" t="s">
        <v>126</v>
      </c>
    </row>
    <row r="306" s="2" customFormat="1" ht="16.5" customHeight="1">
      <c r="A306" s="39"/>
      <c r="B306" s="40"/>
      <c r="C306" s="205" t="s">
        <v>260</v>
      </c>
      <c r="D306" s="205" t="s">
        <v>128</v>
      </c>
      <c r="E306" s="206" t="s">
        <v>350</v>
      </c>
      <c r="F306" s="207" t="s">
        <v>351</v>
      </c>
      <c r="G306" s="208" t="s">
        <v>131</v>
      </c>
      <c r="H306" s="209">
        <v>518.29999999999995</v>
      </c>
      <c r="I306" s="210"/>
      <c r="J306" s="211">
        <f>ROUND(I306*H306,2)</f>
        <v>0</v>
      </c>
      <c r="K306" s="207" t="s">
        <v>132</v>
      </c>
      <c r="L306" s="45"/>
      <c r="M306" s="212" t="s">
        <v>19</v>
      </c>
      <c r="N306" s="213" t="s">
        <v>42</v>
      </c>
      <c r="O306" s="85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133</v>
      </c>
      <c r="AT306" s="216" t="s">
        <v>128</v>
      </c>
      <c r="AU306" s="216" t="s">
        <v>81</v>
      </c>
      <c r="AY306" s="18" t="s">
        <v>126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79</v>
      </c>
      <c r="BK306" s="217">
        <f>ROUND(I306*H306,2)</f>
        <v>0</v>
      </c>
      <c r="BL306" s="18" t="s">
        <v>133</v>
      </c>
      <c r="BM306" s="216" t="s">
        <v>370</v>
      </c>
    </row>
    <row r="307" s="2" customFormat="1">
      <c r="A307" s="39"/>
      <c r="B307" s="40"/>
      <c r="C307" s="41"/>
      <c r="D307" s="218" t="s">
        <v>134</v>
      </c>
      <c r="E307" s="41"/>
      <c r="F307" s="219" t="s">
        <v>353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134</v>
      </c>
      <c r="AU307" s="18" t="s">
        <v>81</v>
      </c>
    </row>
    <row r="308" s="13" customFormat="1">
      <c r="A308" s="13"/>
      <c r="B308" s="223"/>
      <c r="C308" s="224"/>
      <c r="D308" s="225" t="s">
        <v>136</v>
      </c>
      <c r="E308" s="226" t="s">
        <v>19</v>
      </c>
      <c r="F308" s="227" t="s">
        <v>334</v>
      </c>
      <c r="G308" s="224"/>
      <c r="H308" s="226" t="s">
        <v>19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3" t="s">
        <v>136</v>
      </c>
      <c r="AU308" s="233" t="s">
        <v>81</v>
      </c>
      <c r="AV308" s="13" t="s">
        <v>79</v>
      </c>
      <c r="AW308" s="13" t="s">
        <v>32</v>
      </c>
      <c r="AX308" s="13" t="s">
        <v>71</v>
      </c>
      <c r="AY308" s="233" t="s">
        <v>126</v>
      </c>
    </row>
    <row r="309" s="14" customFormat="1">
      <c r="A309" s="14"/>
      <c r="B309" s="234"/>
      <c r="C309" s="235"/>
      <c r="D309" s="225" t="s">
        <v>136</v>
      </c>
      <c r="E309" s="236" t="s">
        <v>19</v>
      </c>
      <c r="F309" s="237" t="s">
        <v>710</v>
      </c>
      <c r="G309" s="235"/>
      <c r="H309" s="238">
        <v>301.5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4" t="s">
        <v>136</v>
      </c>
      <c r="AU309" s="244" t="s">
        <v>81</v>
      </c>
      <c r="AV309" s="14" t="s">
        <v>81</v>
      </c>
      <c r="AW309" s="14" t="s">
        <v>32</v>
      </c>
      <c r="AX309" s="14" t="s">
        <v>71</v>
      </c>
      <c r="AY309" s="244" t="s">
        <v>126</v>
      </c>
    </row>
    <row r="310" s="14" customFormat="1">
      <c r="A310" s="14"/>
      <c r="B310" s="234"/>
      <c r="C310" s="235"/>
      <c r="D310" s="225" t="s">
        <v>136</v>
      </c>
      <c r="E310" s="236" t="s">
        <v>19</v>
      </c>
      <c r="F310" s="237" t="s">
        <v>711</v>
      </c>
      <c r="G310" s="235"/>
      <c r="H310" s="238">
        <v>216.80000000000001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4" t="s">
        <v>136</v>
      </c>
      <c r="AU310" s="244" t="s">
        <v>81</v>
      </c>
      <c r="AV310" s="14" t="s">
        <v>81</v>
      </c>
      <c r="AW310" s="14" t="s">
        <v>32</v>
      </c>
      <c r="AX310" s="14" t="s">
        <v>71</v>
      </c>
      <c r="AY310" s="244" t="s">
        <v>126</v>
      </c>
    </row>
    <row r="311" s="15" customFormat="1">
      <c r="A311" s="15"/>
      <c r="B311" s="245"/>
      <c r="C311" s="246"/>
      <c r="D311" s="225" t="s">
        <v>136</v>
      </c>
      <c r="E311" s="247" t="s">
        <v>19</v>
      </c>
      <c r="F311" s="248" t="s">
        <v>139</v>
      </c>
      <c r="G311" s="246"/>
      <c r="H311" s="249">
        <v>518.29999999999995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5" t="s">
        <v>136</v>
      </c>
      <c r="AU311" s="255" t="s">
        <v>81</v>
      </c>
      <c r="AV311" s="15" t="s">
        <v>133</v>
      </c>
      <c r="AW311" s="15" t="s">
        <v>32</v>
      </c>
      <c r="AX311" s="15" t="s">
        <v>79</v>
      </c>
      <c r="AY311" s="255" t="s">
        <v>126</v>
      </c>
    </row>
    <row r="312" s="2" customFormat="1" ht="16.5" customHeight="1">
      <c r="A312" s="39"/>
      <c r="B312" s="40"/>
      <c r="C312" s="205" t="s">
        <v>372</v>
      </c>
      <c r="D312" s="205" t="s">
        <v>128</v>
      </c>
      <c r="E312" s="206" t="s">
        <v>355</v>
      </c>
      <c r="F312" s="207" t="s">
        <v>356</v>
      </c>
      <c r="G312" s="208" t="s">
        <v>131</v>
      </c>
      <c r="H312" s="209">
        <v>19.199999999999999</v>
      </c>
      <c r="I312" s="210"/>
      <c r="J312" s="211">
        <f>ROUND(I312*H312,2)</f>
        <v>0</v>
      </c>
      <c r="K312" s="207" t="s">
        <v>150</v>
      </c>
      <c r="L312" s="45"/>
      <c r="M312" s="212" t="s">
        <v>19</v>
      </c>
      <c r="N312" s="213" t="s">
        <v>42</v>
      </c>
      <c r="O312" s="85"/>
      <c r="P312" s="214">
        <f>O312*H312</f>
        <v>0</v>
      </c>
      <c r="Q312" s="214">
        <v>0</v>
      </c>
      <c r="R312" s="214">
        <f>Q312*H312</f>
        <v>0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133</v>
      </c>
      <c r="AT312" s="216" t="s">
        <v>128</v>
      </c>
      <c r="AU312" s="216" t="s">
        <v>81</v>
      </c>
      <c r="AY312" s="18" t="s">
        <v>126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79</v>
      </c>
      <c r="BK312" s="217">
        <f>ROUND(I312*H312,2)</f>
        <v>0</v>
      </c>
      <c r="BL312" s="18" t="s">
        <v>133</v>
      </c>
      <c r="BM312" s="216" t="s">
        <v>375</v>
      </c>
    </row>
    <row r="313" s="2" customFormat="1">
      <c r="A313" s="39"/>
      <c r="B313" s="40"/>
      <c r="C313" s="41"/>
      <c r="D313" s="218" t="s">
        <v>134</v>
      </c>
      <c r="E313" s="41"/>
      <c r="F313" s="219" t="s">
        <v>358</v>
      </c>
      <c r="G313" s="41"/>
      <c r="H313" s="41"/>
      <c r="I313" s="220"/>
      <c r="J313" s="41"/>
      <c r="K313" s="41"/>
      <c r="L313" s="45"/>
      <c r="M313" s="221"/>
      <c r="N313" s="222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134</v>
      </c>
      <c r="AU313" s="18" t="s">
        <v>81</v>
      </c>
    </row>
    <row r="314" s="13" customFormat="1">
      <c r="A314" s="13"/>
      <c r="B314" s="223"/>
      <c r="C314" s="224"/>
      <c r="D314" s="225" t="s">
        <v>136</v>
      </c>
      <c r="E314" s="226" t="s">
        <v>19</v>
      </c>
      <c r="F314" s="227" t="s">
        <v>313</v>
      </c>
      <c r="G314" s="224"/>
      <c r="H314" s="226" t="s">
        <v>19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3" t="s">
        <v>136</v>
      </c>
      <c r="AU314" s="233" t="s">
        <v>81</v>
      </c>
      <c r="AV314" s="13" t="s">
        <v>79</v>
      </c>
      <c r="AW314" s="13" t="s">
        <v>32</v>
      </c>
      <c r="AX314" s="13" t="s">
        <v>71</v>
      </c>
      <c r="AY314" s="233" t="s">
        <v>126</v>
      </c>
    </row>
    <row r="315" s="14" customFormat="1">
      <c r="A315" s="14"/>
      <c r="B315" s="234"/>
      <c r="C315" s="235"/>
      <c r="D315" s="225" t="s">
        <v>136</v>
      </c>
      <c r="E315" s="236" t="s">
        <v>19</v>
      </c>
      <c r="F315" s="237" t="s">
        <v>659</v>
      </c>
      <c r="G315" s="235"/>
      <c r="H315" s="238">
        <v>19.199999999999999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136</v>
      </c>
      <c r="AU315" s="244" t="s">
        <v>81</v>
      </c>
      <c r="AV315" s="14" t="s">
        <v>81</v>
      </c>
      <c r="AW315" s="14" t="s">
        <v>32</v>
      </c>
      <c r="AX315" s="14" t="s">
        <v>71</v>
      </c>
      <c r="AY315" s="244" t="s">
        <v>126</v>
      </c>
    </row>
    <row r="316" s="15" customFormat="1">
      <c r="A316" s="15"/>
      <c r="B316" s="245"/>
      <c r="C316" s="246"/>
      <c r="D316" s="225" t="s">
        <v>136</v>
      </c>
      <c r="E316" s="247" t="s">
        <v>19</v>
      </c>
      <c r="F316" s="248" t="s">
        <v>139</v>
      </c>
      <c r="G316" s="246"/>
      <c r="H316" s="249">
        <v>19.199999999999999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5" t="s">
        <v>136</v>
      </c>
      <c r="AU316" s="255" t="s">
        <v>81</v>
      </c>
      <c r="AV316" s="15" t="s">
        <v>133</v>
      </c>
      <c r="AW316" s="15" t="s">
        <v>32</v>
      </c>
      <c r="AX316" s="15" t="s">
        <v>79</v>
      </c>
      <c r="AY316" s="255" t="s">
        <v>126</v>
      </c>
    </row>
    <row r="317" s="2" customFormat="1" ht="16.5" customHeight="1">
      <c r="A317" s="39"/>
      <c r="B317" s="40"/>
      <c r="C317" s="205" t="s">
        <v>264</v>
      </c>
      <c r="D317" s="205" t="s">
        <v>128</v>
      </c>
      <c r="E317" s="206" t="s">
        <v>359</v>
      </c>
      <c r="F317" s="207" t="s">
        <v>360</v>
      </c>
      <c r="G317" s="208" t="s">
        <v>131</v>
      </c>
      <c r="H317" s="209">
        <v>518.29999999999995</v>
      </c>
      <c r="I317" s="210"/>
      <c r="J317" s="211">
        <f>ROUND(I317*H317,2)</f>
        <v>0</v>
      </c>
      <c r="K317" s="207" t="s">
        <v>132</v>
      </c>
      <c r="L317" s="45"/>
      <c r="M317" s="212" t="s">
        <v>19</v>
      </c>
      <c r="N317" s="213" t="s">
        <v>42</v>
      </c>
      <c r="O317" s="85"/>
      <c r="P317" s="214">
        <f>O317*H317</f>
        <v>0</v>
      </c>
      <c r="Q317" s="214">
        <v>0</v>
      </c>
      <c r="R317" s="214">
        <f>Q317*H317</f>
        <v>0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133</v>
      </c>
      <c r="AT317" s="216" t="s">
        <v>128</v>
      </c>
      <c r="AU317" s="216" t="s">
        <v>81</v>
      </c>
      <c r="AY317" s="18" t="s">
        <v>126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79</v>
      </c>
      <c r="BK317" s="217">
        <f>ROUND(I317*H317,2)</f>
        <v>0</v>
      </c>
      <c r="BL317" s="18" t="s">
        <v>133</v>
      </c>
      <c r="BM317" s="216" t="s">
        <v>379</v>
      </c>
    </row>
    <row r="318" s="2" customFormat="1">
      <c r="A318" s="39"/>
      <c r="B318" s="40"/>
      <c r="C318" s="41"/>
      <c r="D318" s="218" t="s">
        <v>134</v>
      </c>
      <c r="E318" s="41"/>
      <c r="F318" s="219" t="s">
        <v>362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134</v>
      </c>
      <c r="AU318" s="18" t="s">
        <v>81</v>
      </c>
    </row>
    <row r="319" s="13" customFormat="1">
      <c r="A319" s="13"/>
      <c r="B319" s="223"/>
      <c r="C319" s="224"/>
      <c r="D319" s="225" t="s">
        <v>136</v>
      </c>
      <c r="E319" s="226" t="s">
        <v>19</v>
      </c>
      <c r="F319" s="227" t="s">
        <v>334</v>
      </c>
      <c r="G319" s="224"/>
      <c r="H319" s="226" t="s">
        <v>19</v>
      </c>
      <c r="I319" s="228"/>
      <c r="J319" s="224"/>
      <c r="K319" s="224"/>
      <c r="L319" s="229"/>
      <c r="M319" s="230"/>
      <c r="N319" s="231"/>
      <c r="O319" s="231"/>
      <c r="P319" s="231"/>
      <c r="Q319" s="231"/>
      <c r="R319" s="231"/>
      <c r="S319" s="231"/>
      <c r="T319" s="23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3" t="s">
        <v>136</v>
      </c>
      <c r="AU319" s="233" t="s">
        <v>81</v>
      </c>
      <c r="AV319" s="13" t="s">
        <v>79</v>
      </c>
      <c r="AW319" s="13" t="s">
        <v>32</v>
      </c>
      <c r="AX319" s="13" t="s">
        <v>71</v>
      </c>
      <c r="AY319" s="233" t="s">
        <v>126</v>
      </c>
    </row>
    <row r="320" s="14" customFormat="1">
      <c r="A320" s="14"/>
      <c r="B320" s="234"/>
      <c r="C320" s="235"/>
      <c r="D320" s="225" t="s">
        <v>136</v>
      </c>
      <c r="E320" s="236" t="s">
        <v>19</v>
      </c>
      <c r="F320" s="237" t="s">
        <v>710</v>
      </c>
      <c r="G320" s="235"/>
      <c r="H320" s="238">
        <v>301.5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4" t="s">
        <v>136</v>
      </c>
      <c r="AU320" s="244" t="s">
        <v>81</v>
      </c>
      <c r="AV320" s="14" t="s">
        <v>81</v>
      </c>
      <c r="AW320" s="14" t="s">
        <v>32</v>
      </c>
      <c r="AX320" s="14" t="s">
        <v>71</v>
      </c>
      <c r="AY320" s="244" t="s">
        <v>126</v>
      </c>
    </row>
    <row r="321" s="14" customFormat="1">
      <c r="A321" s="14"/>
      <c r="B321" s="234"/>
      <c r="C321" s="235"/>
      <c r="D321" s="225" t="s">
        <v>136</v>
      </c>
      <c r="E321" s="236" t="s">
        <v>19</v>
      </c>
      <c r="F321" s="237" t="s">
        <v>711</v>
      </c>
      <c r="G321" s="235"/>
      <c r="H321" s="238">
        <v>216.80000000000001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4" t="s">
        <v>136</v>
      </c>
      <c r="AU321" s="244" t="s">
        <v>81</v>
      </c>
      <c r="AV321" s="14" t="s">
        <v>81</v>
      </c>
      <c r="AW321" s="14" t="s">
        <v>32</v>
      </c>
      <c r="AX321" s="14" t="s">
        <v>71</v>
      </c>
      <c r="AY321" s="244" t="s">
        <v>126</v>
      </c>
    </row>
    <row r="322" s="15" customFormat="1">
      <c r="A322" s="15"/>
      <c r="B322" s="245"/>
      <c r="C322" s="246"/>
      <c r="D322" s="225" t="s">
        <v>136</v>
      </c>
      <c r="E322" s="247" t="s">
        <v>19</v>
      </c>
      <c r="F322" s="248" t="s">
        <v>139</v>
      </c>
      <c r="G322" s="246"/>
      <c r="H322" s="249">
        <v>518.29999999999995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5" t="s">
        <v>136</v>
      </c>
      <c r="AU322" s="255" t="s">
        <v>81</v>
      </c>
      <c r="AV322" s="15" t="s">
        <v>133</v>
      </c>
      <c r="AW322" s="15" t="s">
        <v>32</v>
      </c>
      <c r="AX322" s="15" t="s">
        <v>79</v>
      </c>
      <c r="AY322" s="255" t="s">
        <v>126</v>
      </c>
    </row>
    <row r="323" s="2" customFormat="1" ht="16.5" customHeight="1">
      <c r="A323" s="39"/>
      <c r="B323" s="40"/>
      <c r="C323" s="205" t="s">
        <v>381</v>
      </c>
      <c r="D323" s="205" t="s">
        <v>128</v>
      </c>
      <c r="E323" s="206" t="s">
        <v>364</v>
      </c>
      <c r="F323" s="207" t="s">
        <v>365</v>
      </c>
      <c r="G323" s="208" t="s">
        <v>131</v>
      </c>
      <c r="H323" s="209">
        <v>19.199999999999999</v>
      </c>
      <c r="I323" s="210"/>
      <c r="J323" s="211">
        <f>ROUND(I323*H323,2)</f>
        <v>0</v>
      </c>
      <c r="K323" s="207" t="s">
        <v>150</v>
      </c>
      <c r="L323" s="45"/>
      <c r="M323" s="212" t="s">
        <v>19</v>
      </c>
      <c r="N323" s="213" t="s">
        <v>42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133</v>
      </c>
      <c r="AT323" s="216" t="s">
        <v>128</v>
      </c>
      <c r="AU323" s="216" t="s">
        <v>81</v>
      </c>
      <c r="AY323" s="18" t="s">
        <v>126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79</v>
      </c>
      <c r="BK323" s="217">
        <f>ROUND(I323*H323,2)</f>
        <v>0</v>
      </c>
      <c r="BL323" s="18" t="s">
        <v>133</v>
      </c>
      <c r="BM323" s="216" t="s">
        <v>384</v>
      </c>
    </row>
    <row r="324" s="2" customFormat="1">
      <c r="A324" s="39"/>
      <c r="B324" s="40"/>
      <c r="C324" s="41"/>
      <c r="D324" s="218" t="s">
        <v>134</v>
      </c>
      <c r="E324" s="41"/>
      <c r="F324" s="219" t="s">
        <v>367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134</v>
      </c>
      <c r="AU324" s="18" t="s">
        <v>81</v>
      </c>
    </row>
    <row r="325" s="13" customFormat="1">
      <c r="A325" s="13"/>
      <c r="B325" s="223"/>
      <c r="C325" s="224"/>
      <c r="D325" s="225" t="s">
        <v>136</v>
      </c>
      <c r="E325" s="226" t="s">
        <v>19</v>
      </c>
      <c r="F325" s="227" t="s">
        <v>313</v>
      </c>
      <c r="G325" s="224"/>
      <c r="H325" s="226" t="s">
        <v>19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3" t="s">
        <v>136</v>
      </c>
      <c r="AU325" s="233" t="s">
        <v>81</v>
      </c>
      <c r="AV325" s="13" t="s">
        <v>79</v>
      </c>
      <c r="AW325" s="13" t="s">
        <v>32</v>
      </c>
      <c r="AX325" s="13" t="s">
        <v>71</v>
      </c>
      <c r="AY325" s="233" t="s">
        <v>126</v>
      </c>
    </row>
    <row r="326" s="14" customFormat="1">
      <c r="A326" s="14"/>
      <c r="B326" s="234"/>
      <c r="C326" s="235"/>
      <c r="D326" s="225" t="s">
        <v>136</v>
      </c>
      <c r="E326" s="236" t="s">
        <v>19</v>
      </c>
      <c r="F326" s="237" t="s">
        <v>659</v>
      </c>
      <c r="G326" s="235"/>
      <c r="H326" s="238">
        <v>19.199999999999999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4" t="s">
        <v>136</v>
      </c>
      <c r="AU326" s="244" t="s">
        <v>81</v>
      </c>
      <c r="AV326" s="14" t="s">
        <v>81</v>
      </c>
      <c r="AW326" s="14" t="s">
        <v>32</v>
      </c>
      <c r="AX326" s="14" t="s">
        <v>71</v>
      </c>
      <c r="AY326" s="244" t="s">
        <v>126</v>
      </c>
    </row>
    <row r="327" s="15" customFormat="1">
      <c r="A327" s="15"/>
      <c r="B327" s="245"/>
      <c r="C327" s="246"/>
      <c r="D327" s="225" t="s">
        <v>136</v>
      </c>
      <c r="E327" s="247" t="s">
        <v>19</v>
      </c>
      <c r="F327" s="248" t="s">
        <v>139</v>
      </c>
      <c r="G327" s="246"/>
      <c r="H327" s="249">
        <v>19.199999999999999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5" t="s">
        <v>136</v>
      </c>
      <c r="AU327" s="255" t="s">
        <v>81</v>
      </c>
      <c r="AV327" s="15" t="s">
        <v>133</v>
      </c>
      <c r="AW327" s="15" t="s">
        <v>32</v>
      </c>
      <c r="AX327" s="15" t="s">
        <v>79</v>
      </c>
      <c r="AY327" s="255" t="s">
        <v>126</v>
      </c>
    </row>
    <row r="328" s="2" customFormat="1" ht="24.15" customHeight="1">
      <c r="A328" s="39"/>
      <c r="B328" s="40"/>
      <c r="C328" s="205" t="s">
        <v>268</v>
      </c>
      <c r="D328" s="205" t="s">
        <v>128</v>
      </c>
      <c r="E328" s="206" t="s">
        <v>368</v>
      </c>
      <c r="F328" s="207" t="s">
        <v>369</v>
      </c>
      <c r="G328" s="208" t="s">
        <v>131</v>
      </c>
      <c r="H328" s="209">
        <v>518.29999999999995</v>
      </c>
      <c r="I328" s="210"/>
      <c r="J328" s="211">
        <f>ROUND(I328*H328,2)</f>
        <v>0</v>
      </c>
      <c r="K328" s="207" t="s">
        <v>132</v>
      </c>
      <c r="L328" s="45"/>
      <c r="M328" s="212" t="s">
        <v>19</v>
      </c>
      <c r="N328" s="213" t="s">
        <v>42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0</v>
      </c>
      <c r="T328" s="215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133</v>
      </c>
      <c r="AT328" s="216" t="s">
        <v>128</v>
      </c>
      <c r="AU328" s="216" t="s">
        <v>81</v>
      </c>
      <c r="AY328" s="18" t="s">
        <v>126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79</v>
      </c>
      <c r="BK328" s="217">
        <f>ROUND(I328*H328,2)</f>
        <v>0</v>
      </c>
      <c r="BL328" s="18" t="s">
        <v>133</v>
      </c>
      <c r="BM328" s="216" t="s">
        <v>387</v>
      </c>
    </row>
    <row r="329" s="2" customFormat="1">
      <c r="A329" s="39"/>
      <c r="B329" s="40"/>
      <c r="C329" s="41"/>
      <c r="D329" s="218" t="s">
        <v>134</v>
      </c>
      <c r="E329" s="41"/>
      <c r="F329" s="219" t="s">
        <v>371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134</v>
      </c>
      <c r="AU329" s="18" t="s">
        <v>81</v>
      </c>
    </row>
    <row r="330" s="13" customFormat="1">
      <c r="A330" s="13"/>
      <c r="B330" s="223"/>
      <c r="C330" s="224"/>
      <c r="D330" s="225" t="s">
        <v>136</v>
      </c>
      <c r="E330" s="226" t="s">
        <v>19</v>
      </c>
      <c r="F330" s="227" t="s">
        <v>334</v>
      </c>
      <c r="G330" s="224"/>
      <c r="H330" s="226" t="s">
        <v>19</v>
      </c>
      <c r="I330" s="228"/>
      <c r="J330" s="224"/>
      <c r="K330" s="224"/>
      <c r="L330" s="229"/>
      <c r="M330" s="230"/>
      <c r="N330" s="231"/>
      <c r="O330" s="231"/>
      <c r="P330" s="231"/>
      <c r="Q330" s="231"/>
      <c r="R330" s="231"/>
      <c r="S330" s="231"/>
      <c r="T330" s="23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3" t="s">
        <v>136</v>
      </c>
      <c r="AU330" s="233" t="s">
        <v>81</v>
      </c>
      <c r="AV330" s="13" t="s">
        <v>79</v>
      </c>
      <c r="AW330" s="13" t="s">
        <v>32</v>
      </c>
      <c r="AX330" s="13" t="s">
        <v>71</v>
      </c>
      <c r="AY330" s="233" t="s">
        <v>126</v>
      </c>
    </row>
    <row r="331" s="14" customFormat="1">
      <c r="A331" s="14"/>
      <c r="B331" s="234"/>
      <c r="C331" s="235"/>
      <c r="D331" s="225" t="s">
        <v>136</v>
      </c>
      <c r="E331" s="236" t="s">
        <v>19</v>
      </c>
      <c r="F331" s="237" t="s">
        <v>710</v>
      </c>
      <c r="G331" s="235"/>
      <c r="H331" s="238">
        <v>301.5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4" t="s">
        <v>136</v>
      </c>
      <c r="AU331" s="244" t="s">
        <v>81</v>
      </c>
      <c r="AV331" s="14" t="s">
        <v>81</v>
      </c>
      <c r="AW331" s="14" t="s">
        <v>32</v>
      </c>
      <c r="AX331" s="14" t="s">
        <v>71</v>
      </c>
      <c r="AY331" s="244" t="s">
        <v>126</v>
      </c>
    </row>
    <row r="332" s="14" customFormat="1">
      <c r="A332" s="14"/>
      <c r="B332" s="234"/>
      <c r="C332" s="235"/>
      <c r="D332" s="225" t="s">
        <v>136</v>
      </c>
      <c r="E332" s="236" t="s">
        <v>19</v>
      </c>
      <c r="F332" s="237" t="s">
        <v>711</v>
      </c>
      <c r="G332" s="235"/>
      <c r="H332" s="238">
        <v>216.80000000000001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4" t="s">
        <v>136</v>
      </c>
      <c r="AU332" s="244" t="s">
        <v>81</v>
      </c>
      <c r="AV332" s="14" t="s">
        <v>81</v>
      </c>
      <c r="AW332" s="14" t="s">
        <v>32</v>
      </c>
      <c r="AX332" s="14" t="s">
        <v>71</v>
      </c>
      <c r="AY332" s="244" t="s">
        <v>126</v>
      </c>
    </row>
    <row r="333" s="15" customFormat="1">
      <c r="A333" s="15"/>
      <c r="B333" s="245"/>
      <c r="C333" s="246"/>
      <c r="D333" s="225" t="s">
        <v>136</v>
      </c>
      <c r="E333" s="247" t="s">
        <v>19</v>
      </c>
      <c r="F333" s="248" t="s">
        <v>139</v>
      </c>
      <c r="G333" s="246"/>
      <c r="H333" s="249">
        <v>518.29999999999995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5" t="s">
        <v>136</v>
      </c>
      <c r="AU333" s="255" t="s">
        <v>81</v>
      </c>
      <c r="AV333" s="15" t="s">
        <v>133</v>
      </c>
      <c r="AW333" s="15" t="s">
        <v>32</v>
      </c>
      <c r="AX333" s="15" t="s">
        <v>79</v>
      </c>
      <c r="AY333" s="255" t="s">
        <v>126</v>
      </c>
    </row>
    <row r="334" s="2" customFormat="1" ht="24.15" customHeight="1">
      <c r="A334" s="39"/>
      <c r="B334" s="40"/>
      <c r="C334" s="205" t="s">
        <v>388</v>
      </c>
      <c r="D334" s="205" t="s">
        <v>128</v>
      </c>
      <c r="E334" s="206" t="s">
        <v>373</v>
      </c>
      <c r="F334" s="207" t="s">
        <v>374</v>
      </c>
      <c r="G334" s="208" t="s">
        <v>131</v>
      </c>
      <c r="H334" s="209">
        <v>19.199999999999999</v>
      </c>
      <c r="I334" s="210"/>
      <c r="J334" s="211">
        <f>ROUND(I334*H334,2)</f>
        <v>0</v>
      </c>
      <c r="K334" s="207" t="s">
        <v>150</v>
      </c>
      <c r="L334" s="45"/>
      <c r="M334" s="212" t="s">
        <v>19</v>
      </c>
      <c r="N334" s="213" t="s">
        <v>42</v>
      </c>
      <c r="O334" s="85"/>
      <c r="P334" s="214">
        <f>O334*H334</f>
        <v>0</v>
      </c>
      <c r="Q334" s="214">
        <v>0</v>
      </c>
      <c r="R334" s="214">
        <f>Q334*H334</f>
        <v>0</v>
      </c>
      <c r="S334" s="214">
        <v>0</v>
      </c>
      <c r="T334" s="215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6" t="s">
        <v>133</v>
      </c>
      <c r="AT334" s="216" t="s">
        <v>128</v>
      </c>
      <c r="AU334" s="216" t="s">
        <v>81</v>
      </c>
      <c r="AY334" s="18" t="s">
        <v>126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8" t="s">
        <v>79</v>
      </c>
      <c r="BK334" s="217">
        <f>ROUND(I334*H334,2)</f>
        <v>0</v>
      </c>
      <c r="BL334" s="18" t="s">
        <v>133</v>
      </c>
      <c r="BM334" s="216" t="s">
        <v>391</v>
      </c>
    </row>
    <row r="335" s="2" customFormat="1">
      <c r="A335" s="39"/>
      <c r="B335" s="40"/>
      <c r="C335" s="41"/>
      <c r="D335" s="218" t="s">
        <v>134</v>
      </c>
      <c r="E335" s="41"/>
      <c r="F335" s="219" t="s">
        <v>376</v>
      </c>
      <c r="G335" s="41"/>
      <c r="H335" s="41"/>
      <c r="I335" s="220"/>
      <c r="J335" s="41"/>
      <c r="K335" s="41"/>
      <c r="L335" s="45"/>
      <c r="M335" s="221"/>
      <c r="N335" s="222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134</v>
      </c>
      <c r="AU335" s="18" t="s">
        <v>81</v>
      </c>
    </row>
    <row r="336" s="13" customFormat="1">
      <c r="A336" s="13"/>
      <c r="B336" s="223"/>
      <c r="C336" s="224"/>
      <c r="D336" s="225" t="s">
        <v>136</v>
      </c>
      <c r="E336" s="226" t="s">
        <v>19</v>
      </c>
      <c r="F336" s="227" t="s">
        <v>313</v>
      </c>
      <c r="G336" s="224"/>
      <c r="H336" s="226" t="s">
        <v>19</v>
      </c>
      <c r="I336" s="228"/>
      <c r="J336" s="224"/>
      <c r="K336" s="224"/>
      <c r="L336" s="229"/>
      <c r="M336" s="230"/>
      <c r="N336" s="231"/>
      <c r="O336" s="231"/>
      <c r="P336" s="231"/>
      <c r="Q336" s="231"/>
      <c r="R336" s="231"/>
      <c r="S336" s="231"/>
      <c r="T336" s="23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3" t="s">
        <v>136</v>
      </c>
      <c r="AU336" s="233" t="s">
        <v>81</v>
      </c>
      <c r="AV336" s="13" t="s">
        <v>79</v>
      </c>
      <c r="AW336" s="13" t="s">
        <v>32</v>
      </c>
      <c r="AX336" s="13" t="s">
        <v>71</v>
      </c>
      <c r="AY336" s="233" t="s">
        <v>126</v>
      </c>
    </row>
    <row r="337" s="14" customFormat="1">
      <c r="A337" s="14"/>
      <c r="B337" s="234"/>
      <c r="C337" s="235"/>
      <c r="D337" s="225" t="s">
        <v>136</v>
      </c>
      <c r="E337" s="236" t="s">
        <v>19</v>
      </c>
      <c r="F337" s="237" t="s">
        <v>659</v>
      </c>
      <c r="G337" s="235"/>
      <c r="H337" s="238">
        <v>19.199999999999999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4" t="s">
        <v>136</v>
      </c>
      <c r="AU337" s="244" t="s">
        <v>81</v>
      </c>
      <c r="AV337" s="14" t="s">
        <v>81</v>
      </c>
      <c r="AW337" s="14" t="s">
        <v>32</v>
      </c>
      <c r="AX337" s="14" t="s">
        <v>71</v>
      </c>
      <c r="AY337" s="244" t="s">
        <v>126</v>
      </c>
    </row>
    <row r="338" s="15" customFormat="1">
      <c r="A338" s="15"/>
      <c r="B338" s="245"/>
      <c r="C338" s="246"/>
      <c r="D338" s="225" t="s">
        <v>136</v>
      </c>
      <c r="E338" s="247" t="s">
        <v>19</v>
      </c>
      <c r="F338" s="248" t="s">
        <v>139</v>
      </c>
      <c r="G338" s="246"/>
      <c r="H338" s="249">
        <v>19.199999999999999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5" t="s">
        <v>136</v>
      </c>
      <c r="AU338" s="255" t="s">
        <v>81</v>
      </c>
      <c r="AV338" s="15" t="s">
        <v>133</v>
      </c>
      <c r="AW338" s="15" t="s">
        <v>32</v>
      </c>
      <c r="AX338" s="15" t="s">
        <v>79</v>
      </c>
      <c r="AY338" s="255" t="s">
        <v>126</v>
      </c>
    </row>
    <row r="339" s="2" customFormat="1" ht="37.8" customHeight="1">
      <c r="A339" s="39"/>
      <c r="B339" s="40"/>
      <c r="C339" s="205" t="s">
        <v>273</v>
      </c>
      <c r="D339" s="205" t="s">
        <v>128</v>
      </c>
      <c r="E339" s="206" t="s">
        <v>377</v>
      </c>
      <c r="F339" s="207" t="s">
        <v>378</v>
      </c>
      <c r="G339" s="208" t="s">
        <v>131</v>
      </c>
      <c r="H339" s="209">
        <v>74.700000000000003</v>
      </c>
      <c r="I339" s="210"/>
      <c r="J339" s="211">
        <f>ROUND(I339*H339,2)</f>
        <v>0</v>
      </c>
      <c r="K339" s="207" t="s">
        <v>150</v>
      </c>
      <c r="L339" s="45"/>
      <c r="M339" s="212" t="s">
        <v>19</v>
      </c>
      <c r="N339" s="213" t="s">
        <v>42</v>
      </c>
      <c r="O339" s="85"/>
      <c r="P339" s="214">
        <f>O339*H339</f>
        <v>0</v>
      </c>
      <c r="Q339" s="214">
        <v>0</v>
      </c>
      <c r="R339" s="214">
        <f>Q339*H339</f>
        <v>0</v>
      </c>
      <c r="S339" s="214">
        <v>0</v>
      </c>
      <c r="T339" s="21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6" t="s">
        <v>133</v>
      </c>
      <c r="AT339" s="216" t="s">
        <v>128</v>
      </c>
      <c r="AU339" s="216" t="s">
        <v>81</v>
      </c>
      <c r="AY339" s="18" t="s">
        <v>126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18" t="s">
        <v>79</v>
      </c>
      <c r="BK339" s="217">
        <f>ROUND(I339*H339,2)</f>
        <v>0</v>
      </c>
      <c r="BL339" s="18" t="s">
        <v>133</v>
      </c>
      <c r="BM339" s="216" t="s">
        <v>395</v>
      </c>
    </row>
    <row r="340" s="2" customFormat="1">
      <c r="A340" s="39"/>
      <c r="B340" s="40"/>
      <c r="C340" s="41"/>
      <c r="D340" s="218" t="s">
        <v>134</v>
      </c>
      <c r="E340" s="41"/>
      <c r="F340" s="219" t="s">
        <v>380</v>
      </c>
      <c r="G340" s="41"/>
      <c r="H340" s="41"/>
      <c r="I340" s="220"/>
      <c r="J340" s="41"/>
      <c r="K340" s="41"/>
      <c r="L340" s="45"/>
      <c r="M340" s="221"/>
      <c r="N340" s="222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134</v>
      </c>
      <c r="AU340" s="18" t="s">
        <v>81</v>
      </c>
    </row>
    <row r="341" s="13" customFormat="1">
      <c r="A341" s="13"/>
      <c r="B341" s="223"/>
      <c r="C341" s="224"/>
      <c r="D341" s="225" t="s">
        <v>136</v>
      </c>
      <c r="E341" s="226" t="s">
        <v>19</v>
      </c>
      <c r="F341" s="227" t="s">
        <v>707</v>
      </c>
      <c r="G341" s="224"/>
      <c r="H341" s="226" t="s">
        <v>19</v>
      </c>
      <c r="I341" s="228"/>
      <c r="J341" s="224"/>
      <c r="K341" s="224"/>
      <c r="L341" s="229"/>
      <c r="M341" s="230"/>
      <c r="N341" s="231"/>
      <c r="O341" s="231"/>
      <c r="P341" s="231"/>
      <c r="Q341" s="231"/>
      <c r="R341" s="231"/>
      <c r="S341" s="231"/>
      <c r="T341" s="23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3" t="s">
        <v>136</v>
      </c>
      <c r="AU341" s="233" t="s">
        <v>81</v>
      </c>
      <c r="AV341" s="13" t="s">
        <v>79</v>
      </c>
      <c r="AW341" s="13" t="s">
        <v>32</v>
      </c>
      <c r="AX341" s="13" t="s">
        <v>71</v>
      </c>
      <c r="AY341" s="233" t="s">
        <v>126</v>
      </c>
    </row>
    <row r="342" s="14" customFormat="1">
      <c r="A342" s="14"/>
      <c r="B342" s="234"/>
      <c r="C342" s="235"/>
      <c r="D342" s="225" t="s">
        <v>136</v>
      </c>
      <c r="E342" s="236" t="s">
        <v>19</v>
      </c>
      <c r="F342" s="237" t="s">
        <v>708</v>
      </c>
      <c r="G342" s="235"/>
      <c r="H342" s="238">
        <v>74.700000000000003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4" t="s">
        <v>136</v>
      </c>
      <c r="AU342" s="244" t="s">
        <v>81</v>
      </c>
      <c r="AV342" s="14" t="s">
        <v>81</v>
      </c>
      <c r="AW342" s="14" t="s">
        <v>32</v>
      </c>
      <c r="AX342" s="14" t="s">
        <v>71</v>
      </c>
      <c r="AY342" s="244" t="s">
        <v>126</v>
      </c>
    </row>
    <row r="343" s="15" customFormat="1">
      <c r="A343" s="15"/>
      <c r="B343" s="245"/>
      <c r="C343" s="246"/>
      <c r="D343" s="225" t="s">
        <v>136</v>
      </c>
      <c r="E343" s="247" t="s">
        <v>19</v>
      </c>
      <c r="F343" s="248" t="s">
        <v>139</v>
      </c>
      <c r="G343" s="246"/>
      <c r="H343" s="249">
        <v>74.700000000000003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5" t="s">
        <v>136</v>
      </c>
      <c r="AU343" s="255" t="s">
        <v>81</v>
      </c>
      <c r="AV343" s="15" t="s">
        <v>133</v>
      </c>
      <c r="AW343" s="15" t="s">
        <v>32</v>
      </c>
      <c r="AX343" s="15" t="s">
        <v>79</v>
      </c>
      <c r="AY343" s="255" t="s">
        <v>126</v>
      </c>
    </row>
    <row r="344" s="2" customFormat="1" ht="16.5" customHeight="1">
      <c r="A344" s="39"/>
      <c r="B344" s="40"/>
      <c r="C344" s="256" t="s">
        <v>396</v>
      </c>
      <c r="D344" s="256" t="s">
        <v>221</v>
      </c>
      <c r="E344" s="257" t="s">
        <v>382</v>
      </c>
      <c r="F344" s="258" t="s">
        <v>383</v>
      </c>
      <c r="G344" s="259" t="s">
        <v>131</v>
      </c>
      <c r="H344" s="260">
        <v>76.941000000000002</v>
      </c>
      <c r="I344" s="261"/>
      <c r="J344" s="262">
        <f>ROUND(I344*H344,2)</f>
        <v>0</v>
      </c>
      <c r="K344" s="258" t="s">
        <v>132</v>
      </c>
      <c r="L344" s="263"/>
      <c r="M344" s="264" t="s">
        <v>19</v>
      </c>
      <c r="N344" s="265" t="s">
        <v>42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</v>
      </c>
      <c r="T344" s="215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155</v>
      </c>
      <c r="AT344" s="216" t="s">
        <v>221</v>
      </c>
      <c r="AU344" s="216" t="s">
        <v>81</v>
      </c>
      <c r="AY344" s="18" t="s">
        <v>126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79</v>
      </c>
      <c r="BK344" s="217">
        <f>ROUND(I344*H344,2)</f>
        <v>0</v>
      </c>
      <c r="BL344" s="18" t="s">
        <v>133</v>
      </c>
      <c r="BM344" s="216" t="s">
        <v>399</v>
      </c>
    </row>
    <row r="345" s="2" customFormat="1" ht="37.8" customHeight="1">
      <c r="A345" s="39"/>
      <c r="B345" s="40"/>
      <c r="C345" s="205" t="s">
        <v>280</v>
      </c>
      <c r="D345" s="205" t="s">
        <v>128</v>
      </c>
      <c r="E345" s="206" t="s">
        <v>389</v>
      </c>
      <c r="F345" s="207" t="s">
        <v>390</v>
      </c>
      <c r="G345" s="208" t="s">
        <v>131</v>
      </c>
      <c r="H345" s="209">
        <v>57.899999999999999</v>
      </c>
      <c r="I345" s="210"/>
      <c r="J345" s="211">
        <f>ROUND(I345*H345,2)</f>
        <v>0</v>
      </c>
      <c r="K345" s="207" t="s">
        <v>132</v>
      </c>
      <c r="L345" s="45"/>
      <c r="M345" s="212" t="s">
        <v>19</v>
      </c>
      <c r="N345" s="213" t="s">
        <v>42</v>
      </c>
      <c r="O345" s="85"/>
      <c r="P345" s="214">
        <f>O345*H345</f>
        <v>0</v>
      </c>
      <c r="Q345" s="214">
        <v>0</v>
      </c>
      <c r="R345" s="214">
        <f>Q345*H345</f>
        <v>0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133</v>
      </c>
      <c r="AT345" s="216" t="s">
        <v>128</v>
      </c>
      <c r="AU345" s="216" t="s">
        <v>81</v>
      </c>
      <c r="AY345" s="18" t="s">
        <v>126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79</v>
      </c>
      <c r="BK345" s="217">
        <f>ROUND(I345*H345,2)</f>
        <v>0</v>
      </c>
      <c r="BL345" s="18" t="s">
        <v>133</v>
      </c>
      <c r="BM345" s="216" t="s">
        <v>402</v>
      </c>
    </row>
    <row r="346" s="2" customFormat="1">
      <c r="A346" s="39"/>
      <c r="B346" s="40"/>
      <c r="C346" s="41"/>
      <c r="D346" s="218" t="s">
        <v>134</v>
      </c>
      <c r="E346" s="41"/>
      <c r="F346" s="219" t="s">
        <v>392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134</v>
      </c>
      <c r="AU346" s="18" t="s">
        <v>81</v>
      </c>
    </row>
    <row r="347" s="13" customFormat="1">
      <c r="A347" s="13"/>
      <c r="B347" s="223"/>
      <c r="C347" s="224"/>
      <c r="D347" s="225" t="s">
        <v>136</v>
      </c>
      <c r="E347" s="226" t="s">
        <v>19</v>
      </c>
      <c r="F347" s="227" t="s">
        <v>705</v>
      </c>
      <c r="G347" s="224"/>
      <c r="H347" s="226" t="s">
        <v>19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3" t="s">
        <v>136</v>
      </c>
      <c r="AU347" s="233" t="s">
        <v>81</v>
      </c>
      <c r="AV347" s="13" t="s">
        <v>79</v>
      </c>
      <c r="AW347" s="13" t="s">
        <v>32</v>
      </c>
      <c r="AX347" s="13" t="s">
        <v>71</v>
      </c>
      <c r="AY347" s="233" t="s">
        <v>126</v>
      </c>
    </row>
    <row r="348" s="14" customFormat="1">
      <c r="A348" s="14"/>
      <c r="B348" s="234"/>
      <c r="C348" s="235"/>
      <c r="D348" s="225" t="s">
        <v>136</v>
      </c>
      <c r="E348" s="236" t="s">
        <v>19</v>
      </c>
      <c r="F348" s="237" t="s">
        <v>706</v>
      </c>
      <c r="G348" s="235"/>
      <c r="H348" s="238">
        <v>57.899999999999999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4" t="s">
        <v>136</v>
      </c>
      <c r="AU348" s="244" t="s">
        <v>81</v>
      </c>
      <c r="AV348" s="14" t="s">
        <v>81</v>
      </c>
      <c r="AW348" s="14" t="s">
        <v>32</v>
      </c>
      <c r="AX348" s="14" t="s">
        <v>71</v>
      </c>
      <c r="AY348" s="244" t="s">
        <v>126</v>
      </c>
    </row>
    <row r="349" s="15" customFormat="1">
      <c r="A349" s="15"/>
      <c r="B349" s="245"/>
      <c r="C349" s="246"/>
      <c r="D349" s="225" t="s">
        <v>136</v>
      </c>
      <c r="E349" s="247" t="s">
        <v>19</v>
      </c>
      <c r="F349" s="248" t="s">
        <v>139</v>
      </c>
      <c r="G349" s="246"/>
      <c r="H349" s="249">
        <v>57.899999999999999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5" t="s">
        <v>136</v>
      </c>
      <c r="AU349" s="255" t="s">
        <v>81</v>
      </c>
      <c r="AV349" s="15" t="s">
        <v>133</v>
      </c>
      <c r="AW349" s="15" t="s">
        <v>32</v>
      </c>
      <c r="AX349" s="15" t="s">
        <v>79</v>
      </c>
      <c r="AY349" s="255" t="s">
        <v>126</v>
      </c>
    </row>
    <row r="350" s="2" customFormat="1" ht="16.5" customHeight="1">
      <c r="A350" s="39"/>
      <c r="B350" s="40"/>
      <c r="C350" s="256" t="s">
        <v>404</v>
      </c>
      <c r="D350" s="256" t="s">
        <v>221</v>
      </c>
      <c r="E350" s="257" t="s">
        <v>393</v>
      </c>
      <c r="F350" s="258" t="s">
        <v>394</v>
      </c>
      <c r="G350" s="259" t="s">
        <v>131</v>
      </c>
      <c r="H350" s="260">
        <v>54.590000000000003</v>
      </c>
      <c r="I350" s="261"/>
      <c r="J350" s="262">
        <f>ROUND(I350*H350,2)</f>
        <v>0</v>
      </c>
      <c r="K350" s="258" t="s">
        <v>150</v>
      </c>
      <c r="L350" s="263"/>
      <c r="M350" s="264" t="s">
        <v>19</v>
      </c>
      <c r="N350" s="265" t="s">
        <v>42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155</v>
      </c>
      <c r="AT350" s="216" t="s">
        <v>221</v>
      </c>
      <c r="AU350" s="216" t="s">
        <v>81</v>
      </c>
      <c r="AY350" s="18" t="s">
        <v>126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79</v>
      </c>
      <c r="BK350" s="217">
        <f>ROUND(I350*H350,2)</f>
        <v>0</v>
      </c>
      <c r="BL350" s="18" t="s">
        <v>133</v>
      </c>
      <c r="BM350" s="216" t="s">
        <v>407</v>
      </c>
    </row>
    <row r="351" s="2" customFormat="1" ht="16.5" customHeight="1">
      <c r="A351" s="39"/>
      <c r="B351" s="40"/>
      <c r="C351" s="256" t="s">
        <v>285</v>
      </c>
      <c r="D351" s="256" t="s">
        <v>221</v>
      </c>
      <c r="E351" s="257" t="s">
        <v>397</v>
      </c>
      <c r="F351" s="258" t="s">
        <v>398</v>
      </c>
      <c r="G351" s="259" t="s">
        <v>131</v>
      </c>
      <c r="H351" s="260">
        <v>5.4589999999999996</v>
      </c>
      <c r="I351" s="261"/>
      <c r="J351" s="262">
        <f>ROUND(I351*H351,2)</f>
        <v>0</v>
      </c>
      <c r="K351" s="258" t="s">
        <v>132</v>
      </c>
      <c r="L351" s="263"/>
      <c r="M351" s="264" t="s">
        <v>19</v>
      </c>
      <c r="N351" s="265" t="s">
        <v>42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155</v>
      </c>
      <c r="AT351" s="216" t="s">
        <v>221</v>
      </c>
      <c r="AU351" s="216" t="s">
        <v>81</v>
      </c>
      <c r="AY351" s="18" t="s">
        <v>126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79</v>
      </c>
      <c r="BK351" s="217">
        <f>ROUND(I351*H351,2)</f>
        <v>0</v>
      </c>
      <c r="BL351" s="18" t="s">
        <v>133</v>
      </c>
      <c r="BM351" s="216" t="s">
        <v>412</v>
      </c>
    </row>
    <row r="352" s="2" customFormat="1" ht="37.8" customHeight="1">
      <c r="A352" s="39"/>
      <c r="B352" s="40"/>
      <c r="C352" s="205" t="s">
        <v>415</v>
      </c>
      <c r="D352" s="205" t="s">
        <v>128</v>
      </c>
      <c r="E352" s="206" t="s">
        <v>712</v>
      </c>
      <c r="F352" s="207" t="s">
        <v>713</v>
      </c>
      <c r="G352" s="208" t="s">
        <v>131</v>
      </c>
      <c r="H352" s="209">
        <v>69.200000000000003</v>
      </c>
      <c r="I352" s="210"/>
      <c r="J352" s="211">
        <f>ROUND(I352*H352,2)</f>
        <v>0</v>
      </c>
      <c r="K352" s="207" t="s">
        <v>132</v>
      </c>
      <c r="L352" s="45"/>
      <c r="M352" s="212" t="s">
        <v>19</v>
      </c>
      <c r="N352" s="213" t="s">
        <v>42</v>
      </c>
      <c r="O352" s="85"/>
      <c r="P352" s="214">
        <f>O352*H352</f>
        <v>0</v>
      </c>
      <c r="Q352" s="214">
        <v>0</v>
      </c>
      <c r="R352" s="214">
        <f>Q352*H352</f>
        <v>0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133</v>
      </c>
      <c r="AT352" s="216" t="s">
        <v>128</v>
      </c>
      <c r="AU352" s="216" t="s">
        <v>81</v>
      </c>
      <c r="AY352" s="18" t="s">
        <v>126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79</v>
      </c>
      <c r="BK352" s="217">
        <f>ROUND(I352*H352,2)</f>
        <v>0</v>
      </c>
      <c r="BL352" s="18" t="s">
        <v>133</v>
      </c>
      <c r="BM352" s="216" t="s">
        <v>419</v>
      </c>
    </row>
    <row r="353" s="2" customFormat="1">
      <c r="A353" s="39"/>
      <c r="B353" s="40"/>
      <c r="C353" s="41"/>
      <c r="D353" s="218" t="s">
        <v>134</v>
      </c>
      <c r="E353" s="41"/>
      <c r="F353" s="219" t="s">
        <v>714</v>
      </c>
      <c r="G353" s="41"/>
      <c r="H353" s="41"/>
      <c r="I353" s="220"/>
      <c r="J353" s="41"/>
      <c r="K353" s="41"/>
      <c r="L353" s="45"/>
      <c r="M353" s="221"/>
      <c r="N353" s="222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134</v>
      </c>
      <c r="AU353" s="18" t="s">
        <v>81</v>
      </c>
    </row>
    <row r="354" s="13" customFormat="1">
      <c r="A354" s="13"/>
      <c r="B354" s="223"/>
      <c r="C354" s="224"/>
      <c r="D354" s="225" t="s">
        <v>136</v>
      </c>
      <c r="E354" s="226" t="s">
        <v>19</v>
      </c>
      <c r="F354" s="227" t="s">
        <v>319</v>
      </c>
      <c r="G354" s="224"/>
      <c r="H354" s="226" t="s">
        <v>19</v>
      </c>
      <c r="I354" s="228"/>
      <c r="J354" s="224"/>
      <c r="K354" s="224"/>
      <c r="L354" s="229"/>
      <c r="M354" s="230"/>
      <c r="N354" s="231"/>
      <c r="O354" s="231"/>
      <c r="P354" s="231"/>
      <c r="Q354" s="231"/>
      <c r="R354" s="231"/>
      <c r="S354" s="231"/>
      <c r="T354" s="23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3" t="s">
        <v>136</v>
      </c>
      <c r="AU354" s="233" t="s">
        <v>81</v>
      </c>
      <c r="AV354" s="13" t="s">
        <v>79</v>
      </c>
      <c r="AW354" s="13" t="s">
        <v>32</v>
      </c>
      <c r="AX354" s="13" t="s">
        <v>71</v>
      </c>
      <c r="AY354" s="233" t="s">
        <v>126</v>
      </c>
    </row>
    <row r="355" s="14" customFormat="1">
      <c r="A355" s="14"/>
      <c r="B355" s="234"/>
      <c r="C355" s="235"/>
      <c r="D355" s="225" t="s">
        <v>136</v>
      </c>
      <c r="E355" s="236" t="s">
        <v>19</v>
      </c>
      <c r="F355" s="237" t="s">
        <v>709</v>
      </c>
      <c r="G355" s="235"/>
      <c r="H355" s="238">
        <v>69.200000000000003</v>
      </c>
      <c r="I355" s="239"/>
      <c r="J355" s="235"/>
      <c r="K355" s="235"/>
      <c r="L355" s="240"/>
      <c r="M355" s="241"/>
      <c r="N355" s="242"/>
      <c r="O355" s="242"/>
      <c r="P355" s="242"/>
      <c r="Q355" s="242"/>
      <c r="R355" s="242"/>
      <c r="S355" s="242"/>
      <c r="T355" s="24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4" t="s">
        <v>136</v>
      </c>
      <c r="AU355" s="244" t="s">
        <v>81</v>
      </c>
      <c r="AV355" s="14" t="s">
        <v>81</v>
      </c>
      <c r="AW355" s="14" t="s">
        <v>32</v>
      </c>
      <c r="AX355" s="14" t="s">
        <v>71</v>
      </c>
      <c r="AY355" s="244" t="s">
        <v>126</v>
      </c>
    </row>
    <row r="356" s="15" customFormat="1">
      <c r="A356" s="15"/>
      <c r="B356" s="245"/>
      <c r="C356" s="246"/>
      <c r="D356" s="225" t="s">
        <v>136</v>
      </c>
      <c r="E356" s="247" t="s">
        <v>19</v>
      </c>
      <c r="F356" s="248" t="s">
        <v>139</v>
      </c>
      <c r="G356" s="246"/>
      <c r="H356" s="249">
        <v>69.200000000000003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5" t="s">
        <v>136</v>
      </c>
      <c r="AU356" s="255" t="s">
        <v>81</v>
      </c>
      <c r="AV356" s="15" t="s">
        <v>133</v>
      </c>
      <c r="AW356" s="15" t="s">
        <v>32</v>
      </c>
      <c r="AX356" s="15" t="s">
        <v>79</v>
      </c>
      <c r="AY356" s="255" t="s">
        <v>126</v>
      </c>
    </row>
    <row r="357" s="2" customFormat="1" ht="16.5" customHeight="1">
      <c r="A357" s="39"/>
      <c r="B357" s="40"/>
      <c r="C357" s="256" t="s">
        <v>291</v>
      </c>
      <c r="D357" s="256" t="s">
        <v>221</v>
      </c>
      <c r="E357" s="257" t="s">
        <v>405</v>
      </c>
      <c r="F357" s="258" t="s">
        <v>406</v>
      </c>
      <c r="G357" s="259" t="s">
        <v>131</v>
      </c>
      <c r="H357" s="260">
        <v>71.275999999999996</v>
      </c>
      <c r="I357" s="261"/>
      <c r="J357" s="262">
        <f>ROUND(I357*H357,2)</f>
        <v>0</v>
      </c>
      <c r="K357" s="258" t="s">
        <v>132</v>
      </c>
      <c r="L357" s="263"/>
      <c r="M357" s="264" t="s">
        <v>19</v>
      </c>
      <c r="N357" s="265" t="s">
        <v>42</v>
      </c>
      <c r="O357" s="85"/>
      <c r="P357" s="214">
        <f>O357*H357</f>
        <v>0</v>
      </c>
      <c r="Q357" s="214">
        <v>0</v>
      </c>
      <c r="R357" s="214">
        <f>Q357*H357</f>
        <v>0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155</v>
      </c>
      <c r="AT357" s="216" t="s">
        <v>221</v>
      </c>
      <c r="AU357" s="216" t="s">
        <v>81</v>
      </c>
      <c r="AY357" s="18" t="s">
        <v>126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79</v>
      </c>
      <c r="BK357" s="217">
        <f>ROUND(I357*H357,2)</f>
        <v>0</v>
      </c>
      <c r="BL357" s="18" t="s">
        <v>133</v>
      </c>
      <c r="BM357" s="216" t="s">
        <v>424</v>
      </c>
    </row>
    <row r="358" s="14" customFormat="1">
      <c r="A358" s="14"/>
      <c r="B358" s="234"/>
      <c r="C358" s="235"/>
      <c r="D358" s="225" t="s">
        <v>136</v>
      </c>
      <c r="E358" s="236" t="s">
        <v>19</v>
      </c>
      <c r="F358" s="237" t="s">
        <v>715</v>
      </c>
      <c r="G358" s="235"/>
      <c r="H358" s="238">
        <v>71.275999999999996</v>
      </c>
      <c r="I358" s="239"/>
      <c r="J358" s="235"/>
      <c r="K358" s="235"/>
      <c r="L358" s="240"/>
      <c r="M358" s="241"/>
      <c r="N358" s="242"/>
      <c r="O358" s="242"/>
      <c r="P358" s="242"/>
      <c r="Q358" s="242"/>
      <c r="R358" s="242"/>
      <c r="S358" s="242"/>
      <c r="T358" s="24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4" t="s">
        <v>136</v>
      </c>
      <c r="AU358" s="244" t="s">
        <v>81</v>
      </c>
      <c r="AV358" s="14" t="s">
        <v>81</v>
      </c>
      <c r="AW358" s="14" t="s">
        <v>32</v>
      </c>
      <c r="AX358" s="14" t="s">
        <v>71</v>
      </c>
      <c r="AY358" s="244" t="s">
        <v>126</v>
      </c>
    </row>
    <row r="359" s="15" customFormat="1">
      <c r="A359" s="15"/>
      <c r="B359" s="245"/>
      <c r="C359" s="246"/>
      <c r="D359" s="225" t="s">
        <v>136</v>
      </c>
      <c r="E359" s="247" t="s">
        <v>19</v>
      </c>
      <c r="F359" s="248" t="s">
        <v>139</v>
      </c>
      <c r="G359" s="246"/>
      <c r="H359" s="249">
        <v>71.275999999999996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5" t="s">
        <v>136</v>
      </c>
      <c r="AU359" s="255" t="s">
        <v>81</v>
      </c>
      <c r="AV359" s="15" t="s">
        <v>133</v>
      </c>
      <c r="AW359" s="15" t="s">
        <v>32</v>
      </c>
      <c r="AX359" s="15" t="s">
        <v>79</v>
      </c>
      <c r="AY359" s="255" t="s">
        <v>126</v>
      </c>
    </row>
    <row r="360" s="12" customFormat="1" ht="22.8" customHeight="1">
      <c r="A360" s="12"/>
      <c r="B360" s="189"/>
      <c r="C360" s="190"/>
      <c r="D360" s="191" t="s">
        <v>70</v>
      </c>
      <c r="E360" s="203" t="s">
        <v>155</v>
      </c>
      <c r="F360" s="203" t="s">
        <v>409</v>
      </c>
      <c r="G360" s="190"/>
      <c r="H360" s="190"/>
      <c r="I360" s="193"/>
      <c r="J360" s="204">
        <f>BK360</f>
        <v>0</v>
      </c>
      <c r="K360" s="190"/>
      <c r="L360" s="195"/>
      <c r="M360" s="196"/>
      <c r="N360" s="197"/>
      <c r="O360" s="197"/>
      <c r="P360" s="198">
        <f>SUM(P361:P380)</f>
        <v>0</v>
      </c>
      <c r="Q360" s="197"/>
      <c r="R360" s="198">
        <f>SUM(R361:R380)</f>
        <v>0</v>
      </c>
      <c r="S360" s="197"/>
      <c r="T360" s="199">
        <f>SUM(T361:T380)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0" t="s">
        <v>79</v>
      </c>
      <c r="AT360" s="201" t="s">
        <v>70</v>
      </c>
      <c r="AU360" s="201" t="s">
        <v>79</v>
      </c>
      <c r="AY360" s="200" t="s">
        <v>126</v>
      </c>
      <c r="BK360" s="202">
        <f>SUM(BK361:BK380)</f>
        <v>0</v>
      </c>
    </row>
    <row r="361" s="2" customFormat="1" ht="24.15" customHeight="1">
      <c r="A361" s="39"/>
      <c r="B361" s="40"/>
      <c r="C361" s="205" t="s">
        <v>425</v>
      </c>
      <c r="D361" s="205" t="s">
        <v>128</v>
      </c>
      <c r="E361" s="206" t="s">
        <v>410</v>
      </c>
      <c r="F361" s="207" t="s">
        <v>411</v>
      </c>
      <c r="G361" s="208" t="s">
        <v>162</v>
      </c>
      <c r="H361" s="209">
        <v>12.800000000000001</v>
      </c>
      <c r="I361" s="210"/>
      <c r="J361" s="211">
        <f>ROUND(I361*H361,2)</f>
        <v>0</v>
      </c>
      <c r="K361" s="207" t="s">
        <v>132</v>
      </c>
      <c r="L361" s="45"/>
      <c r="M361" s="212" t="s">
        <v>19</v>
      </c>
      <c r="N361" s="213" t="s">
        <v>42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133</v>
      </c>
      <c r="AT361" s="216" t="s">
        <v>128</v>
      </c>
      <c r="AU361" s="216" t="s">
        <v>81</v>
      </c>
      <c r="AY361" s="18" t="s">
        <v>126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79</v>
      </c>
      <c r="BK361" s="217">
        <f>ROUND(I361*H361,2)</f>
        <v>0</v>
      </c>
      <c r="BL361" s="18" t="s">
        <v>133</v>
      </c>
      <c r="BM361" s="216" t="s">
        <v>428</v>
      </c>
    </row>
    <row r="362" s="2" customFormat="1">
      <c r="A362" s="39"/>
      <c r="B362" s="40"/>
      <c r="C362" s="41"/>
      <c r="D362" s="218" t="s">
        <v>134</v>
      </c>
      <c r="E362" s="41"/>
      <c r="F362" s="219" t="s">
        <v>413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134</v>
      </c>
      <c r="AU362" s="18" t="s">
        <v>81</v>
      </c>
    </row>
    <row r="363" s="14" customFormat="1">
      <c r="A363" s="14"/>
      <c r="B363" s="234"/>
      <c r="C363" s="235"/>
      <c r="D363" s="225" t="s">
        <v>136</v>
      </c>
      <c r="E363" s="236" t="s">
        <v>19</v>
      </c>
      <c r="F363" s="237" t="s">
        <v>716</v>
      </c>
      <c r="G363" s="235"/>
      <c r="H363" s="238">
        <v>12.800000000000001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4" t="s">
        <v>136</v>
      </c>
      <c r="AU363" s="244" t="s">
        <v>81</v>
      </c>
      <c r="AV363" s="14" t="s">
        <v>81</v>
      </c>
      <c r="AW363" s="14" t="s">
        <v>32</v>
      </c>
      <c r="AX363" s="14" t="s">
        <v>71</v>
      </c>
      <c r="AY363" s="244" t="s">
        <v>126</v>
      </c>
    </row>
    <row r="364" s="15" customFormat="1">
      <c r="A364" s="15"/>
      <c r="B364" s="245"/>
      <c r="C364" s="246"/>
      <c r="D364" s="225" t="s">
        <v>136</v>
      </c>
      <c r="E364" s="247" t="s">
        <v>19</v>
      </c>
      <c r="F364" s="248" t="s">
        <v>139</v>
      </c>
      <c r="G364" s="246"/>
      <c r="H364" s="249">
        <v>12.800000000000001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5" t="s">
        <v>136</v>
      </c>
      <c r="AU364" s="255" t="s">
        <v>81</v>
      </c>
      <c r="AV364" s="15" t="s">
        <v>133</v>
      </c>
      <c r="AW364" s="15" t="s">
        <v>32</v>
      </c>
      <c r="AX364" s="15" t="s">
        <v>79</v>
      </c>
      <c r="AY364" s="255" t="s">
        <v>126</v>
      </c>
    </row>
    <row r="365" s="2" customFormat="1" ht="16.5" customHeight="1">
      <c r="A365" s="39"/>
      <c r="B365" s="40"/>
      <c r="C365" s="205" t="s">
        <v>297</v>
      </c>
      <c r="D365" s="205" t="s">
        <v>128</v>
      </c>
      <c r="E365" s="206" t="s">
        <v>416</v>
      </c>
      <c r="F365" s="207" t="s">
        <v>417</v>
      </c>
      <c r="G365" s="208" t="s">
        <v>418</v>
      </c>
      <c r="H365" s="209">
        <v>1</v>
      </c>
      <c r="I365" s="210"/>
      <c r="J365" s="211">
        <f>ROUND(I365*H365,2)</f>
        <v>0</v>
      </c>
      <c r="K365" s="207" t="s">
        <v>19</v>
      </c>
      <c r="L365" s="45"/>
      <c r="M365" s="212" t="s">
        <v>19</v>
      </c>
      <c r="N365" s="213" t="s">
        <v>42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133</v>
      </c>
      <c r="AT365" s="216" t="s">
        <v>128</v>
      </c>
      <c r="AU365" s="216" t="s">
        <v>81</v>
      </c>
      <c r="AY365" s="18" t="s">
        <v>126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79</v>
      </c>
      <c r="BK365" s="217">
        <f>ROUND(I365*H365,2)</f>
        <v>0</v>
      </c>
      <c r="BL365" s="18" t="s">
        <v>133</v>
      </c>
      <c r="BM365" s="216" t="s">
        <v>431</v>
      </c>
    </row>
    <row r="366" s="2" customFormat="1" ht="16.5" customHeight="1">
      <c r="A366" s="39"/>
      <c r="B366" s="40"/>
      <c r="C366" s="256" t="s">
        <v>432</v>
      </c>
      <c r="D366" s="256" t="s">
        <v>221</v>
      </c>
      <c r="E366" s="257" t="s">
        <v>422</v>
      </c>
      <c r="F366" s="258" t="s">
        <v>423</v>
      </c>
      <c r="G366" s="259" t="s">
        <v>418</v>
      </c>
      <c r="H366" s="260">
        <v>1</v>
      </c>
      <c r="I366" s="261"/>
      <c r="J366" s="262">
        <f>ROUND(I366*H366,2)</f>
        <v>0</v>
      </c>
      <c r="K366" s="258" t="s">
        <v>150</v>
      </c>
      <c r="L366" s="263"/>
      <c r="M366" s="264" t="s">
        <v>19</v>
      </c>
      <c r="N366" s="265" t="s">
        <v>42</v>
      </c>
      <c r="O366" s="85"/>
      <c r="P366" s="214">
        <f>O366*H366</f>
        <v>0</v>
      </c>
      <c r="Q366" s="214">
        <v>0</v>
      </c>
      <c r="R366" s="214">
        <f>Q366*H366</f>
        <v>0</v>
      </c>
      <c r="S366" s="214">
        <v>0</v>
      </c>
      <c r="T366" s="215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6" t="s">
        <v>155</v>
      </c>
      <c r="AT366" s="216" t="s">
        <v>221</v>
      </c>
      <c r="AU366" s="216" t="s">
        <v>81</v>
      </c>
      <c r="AY366" s="18" t="s">
        <v>126</v>
      </c>
      <c r="BE366" s="217">
        <f>IF(N366="základní",J366,0)</f>
        <v>0</v>
      </c>
      <c r="BF366" s="217">
        <f>IF(N366="snížená",J366,0)</f>
        <v>0</v>
      </c>
      <c r="BG366" s="217">
        <f>IF(N366="zákl. přenesená",J366,0)</f>
        <v>0</v>
      </c>
      <c r="BH366" s="217">
        <f>IF(N366="sníž. přenesená",J366,0)</f>
        <v>0</v>
      </c>
      <c r="BI366" s="217">
        <f>IF(N366="nulová",J366,0)</f>
        <v>0</v>
      </c>
      <c r="BJ366" s="18" t="s">
        <v>79</v>
      </c>
      <c r="BK366" s="217">
        <f>ROUND(I366*H366,2)</f>
        <v>0</v>
      </c>
      <c r="BL366" s="18" t="s">
        <v>133</v>
      </c>
      <c r="BM366" s="216" t="s">
        <v>435</v>
      </c>
    </row>
    <row r="367" s="2" customFormat="1" ht="16.5" customHeight="1">
      <c r="A367" s="39"/>
      <c r="B367" s="40"/>
      <c r="C367" s="256" t="s">
        <v>302</v>
      </c>
      <c r="D367" s="256" t="s">
        <v>221</v>
      </c>
      <c r="E367" s="257" t="s">
        <v>426</v>
      </c>
      <c r="F367" s="258" t="s">
        <v>427</v>
      </c>
      <c r="G367" s="259" t="s">
        <v>418</v>
      </c>
      <c r="H367" s="260">
        <v>1</v>
      </c>
      <c r="I367" s="261"/>
      <c r="J367" s="262">
        <f>ROUND(I367*H367,2)</f>
        <v>0</v>
      </c>
      <c r="K367" s="258" t="s">
        <v>150</v>
      </c>
      <c r="L367" s="263"/>
      <c r="M367" s="264" t="s">
        <v>19</v>
      </c>
      <c r="N367" s="265" t="s">
        <v>42</v>
      </c>
      <c r="O367" s="85"/>
      <c r="P367" s="214">
        <f>O367*H367</f>
        <v>0</v>
      </c>
      <c r="Q367" s="214">
        <v>0</v>
      </c>
      <c r="R367" s="214">
        <f>Q367*H367</f>
        <v>0</v>
      </c>
      <c r="S367" s="214">
        <v>0</v>
      </c>
      <c r="T367" s="21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155</v>
      </c>
      <c r="AT367" s="216" t="s">
        <v>221</v>
      </c>
      <c r="AU367" s="216" t="s">
        <v>81</v>
      </c>
      <c r="AY367" s="18" t="s">
        <v>126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79</v>
      </c>
      <c r="BK367" s="217">
        <f>ROUND(I367*H367,2)</f>
        <v>0</v>
      </c>
      <c r="BL367" s="18" t="s">
        <v>133</v>
      </c>
      <c r="BM367" s="216" t="s">
        <v>438</v>
      </c>
    </row>
    <row r="368" s="2" customFormat="1" ht="16.5" customHeight="1">
      <c r="A368" s="39"/>
      <c r="B368" s="40"/>
      <c r="C368" s="256" t="s">
        <v>439</v>
      </c>
      <c r="D368" s="256" t="s">
        <v>221</v>
      </c>
      <c r="E368" s="257" t="s">
        <v>429</v>
      </c>
      <c r="F368" s="258" t="s">
        <v>430</v>
      </c>
      <c r="G368" s="259" t="s">
        <v>418</v>
      </c>
      <c r="H368" s="260">
        <v>1</v>
      </c>
      <c r="I368" s="261"/>
      <c r="J368" s="262">
        <f>ROUND(I368*H368,2)</f>
        <v>0</v>
      </c>
      <c r="K368" s="258" t="s">
        <v>150</v>
      </c>
      <c r="L368" s="263"/>
      <c r="M368" s="264" t="s">
        <v>19</v>
      </c>
      <c r="N368" s="265" t="s">
        <v>42</v>
      </c>
      <c r="O368" s="85"/>
      <c r="P368" s="214">
        <f>O368*H368</f>
        <v>0</v>
      </c>
      <c r="Q368" s="214">
        <v>0</v>
      </c>
      <c r="R368" s="214">
        <f>Q368*H368</f>
        <v>0</v>
      </c>
      <c r="S368" s="214">
        <v>0</v>
      </c>
      <c r="T368" s="21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155</v>
      </c>
      <c r="AT368" s="216" t="s">
        <v>221</v>
      </c>
      <c r="AU368" s="216" t="s">
        <v>81</v>
      </c>
      <c r="AY368" s="18" t="s">
        <v>126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79</v>
      </c>
      <c r="BK368" s="217">
        <f>ROUND(I368*H368,2)</f>
        <v>0</v>
      </c>
      <c r="BL368" s="18" t="s">
        <v>133</v>
      </c>
      <c r="BM368" s="216" t="s">
        <v>442</v>
      </c>
    </row>
    <row r="369" s="2" customFormat="1" ht="16.5" customHeight="1">
      <c r="A369" s="39"/>
      <c r="B369" s="40"/>
      <c r="C369" s="256" t="s">
        <v>309</v>
      </c>
      <c r="D369" s="256" t="s">
        <v>221</v>
      </c>
      <c r="E369" s="257" t="s">
        <v>433</v>
      </c>
      <c r="F369" s="258" t="s">
        <v>434</v>
      </c>
      <c r="G369" s="259" t="s">
        <v>418</v>
      </c>
      <c r="H369" s="260">
        <v>1</v>
      </c>
      <c r="I369" s="261"/>
      <c r="J369" s="262">
        <f>ROUND(I369*H369,2)</f>
        <v>0</v>
      </c>
      <c r="K369" s="258" t="s">
        <v>150</v>
      </c>
      <c r="L369" s="263"/>
      <c r="M369" s="264" t="s">
        <v>19</v>
      </c>
      <c r="N369" s="265" t="s">
        <v>42</v>
      </c>
      <c r="O369" s="85"/>
      <c r="P369" s="214">
        <f>O369*H369</f>
        <v>0</v>
      </c>
      <c r="Q369" s="214">
        <v>0</v>
      </c>
      <c r="R369" s="214">
        <f>Q369*H369</f>
        <v>0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155</v>
      </c>
      <c r="AT369" s="216" t="s">
        <v>221</v>
      </c>
      <c r="AU369" s="216" t="s">
        <v>81</v>
      </c>
      <c r="AY369" s="18" t="s">
        <v>126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79</v>
      </c>
      <c r="BK369" s="217">
        <f>ROUND(I369*H369,2)</f>
        <v>0</v>
      </c>
      <c r="BL369" s="18" t="s">
        <v>133</v>
      </c>
      <c r="BM369" s="216" t="s">
        <v>445</v>
      </c>
    </row>
    <row r="370" s="2" customFormat="1" ht="16.5" customHeight="1">
      <c r="A370" s="39"/>
      <c r="B370" s="40"/>
      <c r="C370" s="256" t="s">
        <v>448</v>
      </c>
      <c r="D370" s="256" t="s">
        <v>221</v>
      </c>
      <c r="E370" s="257" t="s">
        <v>436</v>
      </c>
      <c r="F370" s="258" t="s">
        <v>437</v>
      </c>
      <c r="G370" s="259" t="s">
        <v>418</v>
      </c>
      <c r="H370" s="260">
        <v>1</v>
      </c>
      <c r="I370" s="261"/>
      <c r="J370" s="262">
        <f>ROUND(I370*H370,2)</f>
        <v>0</v>
      </c>
      <c r="K370" s="258" t="s">
        <v>150</v>
      </c>
      <c r="L370" s="263"/>
      <c r="M370" s="264" t="s">
        <v>19</v>
      </c>
      <c r="N370" s="265" t="s">
        <v>42</v>
      </c>
      <c r="O370" s="85"/>
      <c r="P370" s="214">
        <f>O370*H370</f>
        <v>0</v>
      </c>
      <c r="Q370" s="214">
        <v>0</v>
      </c>
      <c r="R370" s="214">
        <f>Q370*H370</f>
        <v>0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155</v>
      </c>
      <c r="AT370" s="216" t="s">
        <v>221</v>
      </c>
      <c r="AU370" s="216" t="s">
        <v>81</v>
      </c>
      <c r="AY370" s="18" t="s">
        <v>126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79</v>
      </c>
      <c r="BK370" s="217">
        <f>ROUND(I370*H370,2)</f>
        <v>0</v>
      </c>
      <c r="BL370" s="18" t="s">
        <v>133</v>
      </c>
      <c r="BM370" s="216" t="s">
        <v>451</v>
      </c>
    </row>
    <row r="371" s="2" customFormat="1" ht="16.5" customHeight="1">
      <c r="A371" s="39"/>
      <c r="B371" s="40"/>
      <c r="C371" s="256" t="s">
        <v>317</v>
      </c>
      <c r="D371" s="256" t="s">
        <v>221</v>
      </c>
      <c r="E371" s="257" t="s">
        <v>440</v>
      </c>
      <c r="F371" s="258" t="s">
        <v>441</v>
      </c>
      <c r="G371" s="259" t="s">
        <v>418</v>
      </c>
      <c r="H371" s="260">
        <v>1</v>
      </c>
      <c r="I371" s="261"/>
      <c r="J371" s="262">
        <f>ROUND(I371*H371,2)</f>
        <v>0</v>
      </c>
      <c r="K371" s="258" t="s">
        <v>150</v>
      </c>
      <c r="L371" s="263"/>
      <c r="M371" s="264" t="s">
        <v>19</v>
      </c>
      <c r="N371" s="265" t="s">
        <v>42</v>
      </c>
      <c r="O371" s="85"/>
      <c r="P371" s="214">
        <f>O371*H371</f>
        <v>0</v>
      </c>
      <c r="Q371" s="214">
        <v>0</v>
      </c>
      <c r="R371" s="214">
        <f>Q371*H371</f>
        <v>0</v>
      </c>
      <c r="S371" s="214">
        <v>0</v>
      </c>
      <c r="T371" s="21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155</v>
      </c>
      <c r="AT371" s="216" t="s">
        <v>221</v>
      </c>
      <c r="AU371" s="216" t="s">
        <v>81</v>
      </c>
      <c r="AY371" s="18" t="s">
        <v>126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79</v>
      </c>
      <c r="BK371" s="217">
        <f>ROUND(I371*H371,2)</f>
        <v>0</v>
      </c>
      <c r="BL371" s="18" t="s">
        <v>133</v>
      </c>
      <c r="BM371" s="216" t="s">
        <v>454</v>
      </c>
    </row>
    <row r="372" s="2" customFormat="1" ht="16.5" customHeight="1">
      <c r="A372" s="39"/>
      <c r="B372" s="40"/>
      <c r="C372" s="205" t="s">
        <v>457</v>
      </c>
      <c r="D372" s="205" t="s">
        <v>128</v>
      </c>
      <c r="E372" s="206" t="s">
        <v>443</v>
      </c>
      <c r="F372" s="207" t="s">
        <v>444</v>
      </c>
      <c r="G372" s="208" t="s">
        <v>418</v>
      </c>
      <c r="H372" s="209">
        <v>2</v>
      </c>
      <c r="I372" s="210"/>
      <c r="J372" s="211">
        <f>ROUND(I372*H372,2)</f>
        <v>0</v>
      </c>
      <c r="K372" s="207" t="s">
        <v>19</v>
      </c>
      <c r="L372" s="45"/>
      <c r="M372" s="212" t="s">
        <v>19</v>
      </c>
      <c r="N372" s="213" t="s">
        <v>42</v>
      </c>
      <c r="O372" s="85"/>
      <c r="P372" s="214">
        <f>O372*H372</f>
        <v>0</v>
      </c>
      <c r="Q372" s="214">
        <v>0</v>
      </c>
      <c r="R372" s="214">
        <f>Q372*H372</f>
        <v>0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133</v>
      </c>
      <c r="AT372" s="216" t="s">
        <v>128</v>
      </c>
      <c r="AU372" s="216" t="s">
        <v>81</v>
      </c>
      <c r="AY372" s="18" t="s">
        <v>126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79</v>
      </c>
      <c r="BK372" s="217">
        <f>ROUND(I372*H372,2)</f>
        <v>0</v>
      </c>
      <c r="BL372" s="18" t="s">
        <v>133</v>
      </c>
      <c r="BM372" s="216" t="s">
        <v>460</v>
      </c>
    </row>
    <row r="373" s="13" customFormat="1">
      <c r="A373" s="13"/>
      <c r="B373" s="223"/>
      <c r="C373" s="224"/>
      <c r="D373" s="225" t="s">
        <v>136</v>
      </c>
      <c r="E373" s="226" t="s">
        <v>19</v>
      </c>
      <c r="F373" s="227" t="s">
        <v>446</v>
      </c>
      <c r="G373" s="224"/>
      <c r="H373" s="226" t="s">
        <v>19</v>
      </c>
      <c r="I373" s="228"/>
      <c r="J373" s="224"/>
      <c r="K373" s="224"/>
      <c r="L373" s="229"/>
      <c r="M373" s="230"/>
      <c r="N373" s="231"/>
      <c r="O373" s="231"/>
      <c r="P373" s="231"/>
      <c r="Q373" s="231"/>
      <c r="R373" s="231"/>
      <c r="S373" s="231"/>
      <c r="T373" s="23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3" t="s">
        <v>136</v>
      </c>
      <c r="AU373" s="233" t="s">
        <v>81</v>
      </c>
      <c r="AV373" s="13" t="s">
        <v>79</v>
      </c>
      <c r="AW373" s="13" t="s">
        <v>32</v>
      </c>
      <c r="AX373" s="13" t="s">
        <v>71</v>
      </c>
      <c r="AY373" s="233" t="s">
        <v>126</v>
      </c>
    </row>
    <row r="374" s="14" customFormat="1">
      <c r="A374" s="14"/>
      <c r="B374" s="234"/>
      <c r="C374" s="235"/>
      <c r="D374" s="225" t="s">
        <v>136</v>
      </c>
      <c r="E374" s="236" t="s">
        <v>19</v>
      </c>
      <c r="F374" s="237" t="s">
        <v>79</v>
      </c>
      <c r="G374" s="235"/>
      <c r="H374" s="238">
        <v>1</v>
      </c>
      <c r="I374" s="239"/>
      <c r="J374" s="235"/>
      <c r="K374" s="235"/>
      <c r="L374" s="240"/>
      <c r="M374" s="241"/>
      <c r="N374" s="242"/>
      <c r="O374" s="242"/>
      <c r="P374" s="242"/>
      <c r="Q374" s="242"/>
      <c r="R374" s="242"/>
      <c r="S374" s="242"/>
      <c r="T374" s="24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4" t="s">
        <v>136</v>
      </c>
      <c r="AU374" s="244" t="s">
        <v>81</v>
      </c>
      <c r="AV374" s="14" t="s">
        <v>81</v>
      </c>
      <c r="AW374" s="14" t="s">
        <v>32</v>
      </c>
      <c r="AX374" s="14" t="s">
        <v>71</v>
      </c>
      <c r="AY374" s="244" t="s">
        <v>126</v>
      </c>
    </row>
    <row r="375" s="13" customFormat="1">
      <c r="A375" s="13"/>
      <c r="B375" s="223"/>
      <c r="C375" s="224"/>
      <c r="D375" s="225" t="s">
        <v>136</v>
      </c>
      <c r="E375" s="226" t="s">
        <v>19</v>
      </c>
      <c r="F375" s="227" t="s">
        <v>447</v>
      </c>
      <c r="G375" s="224"/>
      <c r="H375" s="226" t="s">
        <v>19</v>
      </c>
      <c r="I375" s="228"/>
      <c r="J375" s="224"/>
      <c r="K375" s="224"/>
      <c r="L375" s="229"/>
      <c r="M375" s="230"/>
      <c r="N375" s="231"/>
      <c r="O375" s="231"/>
      <c r="P375" s="231"/>
      <c r="Q375" s="231"/>
      <c r="R375" s="231"/>
      <c r="S375" s="231"/>
      <c r="T375" s="23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3" t="s">
        <v>136</v>
      </c>
      <c r="AU375" s="233" t="s">
        <v>81</v>
      </c>
      <c r="AV375" s="13" t="s">
        <v>79</v>
      </c>
      <c r="AW375" s="13" t="s">
        <v>32</v>
      </c>
      <c r="AX375" s="13" t="s">
        <v>71</v>
      </c>
      <c r="AY375" s="233" t="s">
        <v>126</v>
      </c>
    </row>
    <row r="376" s="14" customFormat="1">
      <c r="A376" s="14"/>
      <c r="B376" s="234"/>
      <c r="C376" s="235"/>
      <c r="D376" s="225" t="s">
        <v>136</v>
      </c>
      <c r="E376" s="236" t="s">
        <v>19</v>
      </c>
      <c r="F376" s="237" t="s">
        <v>79</v>
      </c>
      <c r="G376" s="235"/>
      <c r="H376" s="238">
        <v>1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4" t="s">
        <v>136</v>
      </c>
      <c r="AU376" s="244" t="s">
        <v>81</v>
      </c>
      <c r="AV376" s="14" t="s">
        <v>81</v>
      </c>
      <c r="AW376" s="14" t="s">
        <v>32</v>
      </c>
      <c r="AX376" s="14" t="s">
        <v>71</v>
      </c>
      <c r="AY376" s="244" t="s">
        <v>126</v>
      </c>
    </row>
    <row r="377" s="15" customFormat="1">
      <c r="A377" s="15"/>
      <c r="B377" s="245"/>
      <c r="C377" s="246"/>
      <c r="D377" s="225" t="s">
        <v>136</v>
      </c>
      <c r="E377" s="247" t="s">
        <v>19</v>
      </c>
      <c r="F377" s="248" t="s">
        <v>139</v>
      </c>
      <c r="G377" s="246"/>
      <c r="H377" s="249">
        <v>2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5" t="s">
        <v>136</v>
      </c>
      <c r="AU377" s="255" t="s">
        <v>81</v>
      </c>
      <c r="AV377" s="15" t="s">
        <v>133</v>
      </c>
      <c r="AW377" s="15" t="s">
        <v>32</v>
      </c>
      <c r="AX377" s="15" t="s">
        <v>79</v>
      </c>
      <c r="AY377" s="255" t="s">
        <v>126</v>
      </c>
    </row>
    <row r="378" s="2" customFormat="1" ht="16.5" customHeight="1">
      <c r="A378" s="39"/>
      <c r="B378" s="40"/>
      <c r="C378" s="205" t="s">
        <v>328</v>
      </c>
      <c r="D378" s="205" t="s">
        <v>128</v>
      </c>
      <c r="E378" s="206" t="s">
        <v>449</v>
      </c>
      <c r="F378" s="207" t="s">
        <v>450</v>
      </c>
      <c r="G378" s="208" t="s">
        <v>162</v>
      </c>
      <c r="H378" s="209">
        <v>12.800000000000001</v>
      </c>
      <c r="I378" s="210"/>
      <c r="J378" s="211">
        <f>ROUND(I378*H378,2)</f>
        <v>0</v>
      </c>
      <c r="K378" s="207" t="s">
        <v>19</v>
      </c>
      <c r="L378" s="45"/>
      <c r="M378" s="212" t="s">
        <v>19</v>
      </c>
      <c r="N378" s="213" t="s">
        <v>42</v>
      </c>
      <c r="O378" s="85"/>
      <c r="P378" s="214">
        <f>O378*H378</f>
        <v>0</v>
      </c>
      <c r="Q378" s="214">
        <v>0</v>
      </c>
      <c r="R378" s="214">
        <f>Q378*H378</f>
        <v>0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133</v>
      </c>
      <c r="AT378" s="216" t="s">
        <v>128</v>
      </c>
      <c r="AU378" s="216" t="s">
        <v>81</v>
      </c>
      <c r="AY378" s="18" t="s">
        <v>126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79</v>
      </c>
      <c r="BK378" s="217">
        <f>ROUND(I378*H378,2)</f>
        <v>0</v>
      </c>
      <c r="BL378" s="18" t="s">
        <v>133</v>
      </c>
      <c r="BM378" s="216" t="s">
        <v>465</v>
      </c>
    </row>
    <row r="379" s="14" customFormat="1">
      <c r="A379" s="14"/>
      <c r="B379" s="234"/>
      <c r="C379" s="235"/>
      <c r="D379" s="225" t="s">
        <v>136</v>
      </c>
      <c r="E379" s="236" t="s">
        <v>19</v>
      </c>
      <c r="F379" s="237" t="s">
        <v>716</v>
      </c>
      <c r="G379" s="235"/>
      <c r="H379" s="238">
        <v>12.800000000000001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4" t="s">
        <v>136</v>
      </c>
      <c r="AU379" s="244" t="s">
        <v>81</v>
      </c>
      <c r="AV379" s="14" t="s">
        <v>81</v>
      </c>
      <c r="AW379" s="14" t="s">
        <v>32</v>
      </c>
      <c r="AX379" s="14" t="s">
        <v>71</v>
      </c>
      <c r="AY379" s="244" t="s">
        <v>126</v>
      </c>
    </row>
    <row r="380" s="15" customFormat="1">
      <c r="A380" s="15"/>
      <c r="B380" s="245"/>
      <c r="C380" s="246"/>
      <c r="D380" s="225" t="s">
        <v>136</v>
      </c>
      <c r="E380" s="247" t="s">
        <v>19</v>
      </c>
      <c r="F380" s="248" t="s">
        <v>139</v>
      </c>
      <c r="G380" s="246"/>
      <c r="H380" s="249">
        <v>12.800000000000001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5" t="s">
        <v>136</v>
      </c>
      <c r="AU380" s="255" t="s">
        <v>81</v>
      </c>
      <c r="AV380" s="15" t="s">
        <v>133</v>
      </c>
      <c r="AW380" s="15" t="s">
        <v>32</v>
      </c>
      <c r="AX380" s="15" t="s">
        <v>79</v>
      </c>
      <c r="AY380" s="255" t="s">
        <v>126</v>
      </c>
    </row>
    <row r="381" s="12" customFormat="1" ht="22.8" customHeight="1">
      <c r="A381" s="12"/>
      <c r="B381" s="189"/>
      <c r="C381" s="190"/>
      <c r="D381" s="191" t="s">
        <v>70</v>
      </c>
      <c r="E381" s="203" t="s">
        <v>195</v>
      </c>
      <c r="F381" s="203" t="s">
        <v>456</v>
      </c>
      <c r="G381" s="190"/>
      <c r="H381" s="190"/>
      <c r="I381" s="193"/>
      <c r="J381" s="204">
        <f>BK381</f>
        <v>0</v>
      </c>
      <c r="K381" s="190"/>
      <c r="L381" s="195"/>
      <c r="M381" s="196"/>
      <c r="N381" s="197"/>
      <c r="O381" s="197"/>
      <c r="P381" s="198">
        <f>SUM(P382:P438)</f>
        <v>0</v>
      </c>
      <c r="Q381" s="197"/>
      <c r="R381" s="198">
        <f>SUM(R382:R438)</f>
        <v>0</v>
      </c>
      <c r="S381" s="197"/>
      <c r="T381" s="199">
        <f>SUM(T382:T438)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0" t="s">
        <v>79</v>
      </c>
      <c r="AT381" s="201" t="s">
        <v>70</v>
      </c>
      <c r="AU381" s="201" t="s">
        <v>79</v>
      </c>
      <c r="AY381" s="200" t="s">
        <v>126</v>
      </c>
      <c r="BK381" s="202">
        <f>SUM(BK382:BK438)</f>
        <v>0</v>
      </c>
    </row>
    <row r="382" s="2" customFormat="1" ht="16.5" customHeight="1">
      <c r="A382" s="39"/>
      <c r="B382" s="40"/>
      <c r="C382" s="205" t="s">
        <v>474</v>
      </c>
      <c r="D382" s="205" t="s">
        <v>128</v>
      </c>
      <c r="E382" s="206" t="s">
        <v>458</v>
      </c>
      <c r="F382" s="207" t="s">
        <v>459</v>
      </c>
      <c r="G382" s="208" t="s">
        <v>162</v>
      </c>
      <c r="H382" s="209">
        <v>11.4</v>
      </c>
      <c r="I382" s="210"/>
      <c r="J382" s="211">
        <f>ROUND(I382*H382,2)</f>
        <v>0</v>
      </c>
      <c r="K382" s="207" t="s">
        <v>132</v>
      </c>
      <c r="L382" s="45"/>
      <c r="M382" s="212" t="s">
        <v>19</v>
      </c>
      <c r="N382" s="213" t="s">
        <v>42</v>
      </c>
      <c r="O382" s="85"/>
      <c r="P382" s="214">
        <f>O382*H382</f>
        <v>0</v>
      </c>
      <c r="Q382" s="214">
        <v>0</v>
      </c>
      <c r="R382" s="214">
        <f>Q382*H382</f>
        <v>0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133</v>
      </c>
      <c r="AT382" s="216" t="s">
        <v>128</v>
      </c>
      <c r="AU382" s="216" t="s">
        <v>81</v>
      </c>
      <c r="AY382" s="18" t="s">
        <v>126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79</v>
      </c>
      <c r="BK382" s="217">
        <f>ROUND(I382*H382,2)</f>
        <v>0</v>
      </c>
      <c r="BL382" s="18" t="s">
        <v>133</v>
      </c>
      <c r="BM382" s="216" t="s">
        <v>477</v>
      </c>
    </row>
    <row r="383" s="2" customFormat="1">
      <c r="A383" s="39"/>
      <c r="B383" s="40"/>
      <c r="C383" s="41"/>
      <c r="D383" s="218" t="s">
        <v>134</v>
      </c>
      <c r="E383" s="41"/>
      <c r="F383" s="219" t="s">
        <v>461</v>
      </c>
      <c r="G383" s="41"/>
      <c r="H383" s="41"/>
      <c r="I383" s="220"/>
      <c r="J383" s="41"/>
      <c r="K383" s="41"/>
      <c r="L383" s="45"/>
      <c r="M383" s="221"/>
      <c r="N383" s="222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134</v>
      </c>
      <c r="AU383" s="18" t="s">
        <v>81</v>
      </c>
    </row>
    <row r="384" s="14" customFormat="1">
      <c r="A384" s="14"/>
      <c r="B384" s="234"/>
      <c r="C384" s="235"/>
      <c r="D384" s="225" t="s">
        <v>136</v>
      </c>
      <c r="E384" s="236" t="s">
        <v>19</v>
      </c>
      <c r="F384" s="237" t="s">
        <v>717</v>
      </c>
      <c r="G384" s="235"/>
      <c r="H384" s="238">
        <v>11.4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4" t="s">
        <v>136</v>
      </c>
      <c r="AU384" s="244" t="s">
        <v>81</v>
      </c>
      <c r="AV384" s="14" t="s">
        <v>81</v>
      </c>
      <c r="AW384" s="14" t="s">
        <v>32</v>
      </c>
      <c r="AX384" s="14" t="s">
        <v>71</v>
      </c>
      <c r="AY384" s="244" t="s">
        <v>126</v>
      </c>
    </row>
    <row r="385" s="15" customFormat="1">
      <c r="A385" s="15"/>
      <c r="B385" s="245"/>
      <c r="C385" s="246"/>
      <c r="D385" s="225" t="s">
        <v>136</v>
      </c>
      <c r="E385" s="247" t="s">
        <v>19</v>
      </c>
      <c r="F385" s="248" t="s">
        <v>139</v>
      </c>
      <c r="G385" s="246"/>
      <c r="H385" s="249">
        <v>11.4</v>
      </c>
      <c r="I385" s="250"/>
      <c r="J385" s="246"/>
      <c r="K385" s="246"/>
      <c r="L385" s="251"/>
      <c r="M385" s="252"/>
      <c r="N385" s="253"/>
      <c r="O385" s="253"/>
      <c r="P385" s="253"/>
      <c r="Q385" s="253"/>
      <c r="R385" s="253"/>
      <c r="S385" s="253"/>
      <c r="T385" s="25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5" t="s">
        <v>136</v>
      </c>
      <c r="AU385" s="255" t="s">
        <v>81</v>
      </c>
      <c r="AV385" s="15" t="s">
        <v>133</v>
      </c>
      <c r="AW385" s="15" t="s">
        <v>32</v>
      </c>
      <c r="AX385" s="15" t="s">
        <v>79</v>
      </c>
      <c r="AY385" s="255" t="s">
        <v>126</v>
      </c>
    </row>
    <row r="386" s="2" customFormat="1" ht="24.15" customHeight="1">
      <c r="A386" s="39"/>
      <c r="B386" s="40"/>
      <c r="C386" s="205" t="s">
        <v>332</v>
      </c>
      <c r="D386" s="205" t="s">
        <v>128</v>
      </c>
      <c r="E386" s="206" t="s">
        <v>463</v>
      </c>
      <c r="F386" s="207" t="s">
        <v>464</v>
      </c>
      <c r="G386" s="208" t="s">
        <v>162</v>
      </c>
      <c r="H386" s="209">
        <v>281.88999999999999</v>
      </c>
      <c r="I386" s="210"/>
      <c r="J386" s="211">
        <f>ROUND(I386*H386,2)</f>
        <v>0</v>
      </c>
      <c r="K386" s="207" t="s">
        <v>150</v>
      </c>
      <c r="L386" s="45"/>
      <c r="M386" s="212" t="s">
        <v>19</v>
      </c>
      <c r="N386" s="213" t="s">
        <v>42</v>
      </c>
      <c r="O386" s="85"/>
      <c r="P386" s="214">
        <f>O386*H386</f>
        <v>0</v>
      </c>
      <c r="Q386" s="214">
        <v>0</v>
      </c>
      <c r="R386" s="214">
        <f>Q386*H386</f>
        <v>0</v>
      </c>
      <c r="S386" s="214">
        <v>0</v>
      </c>
      <c r="T386" s="21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6" t="s">
        <v>133</v>
      </c>
      <c r="AT386" s="216" t="s">
        <v>128</v>
      </c>
      <c r="AU386" s="216" t="s">
        <v>81</v>
      </c>
      <c r="AY386" s="18" t="s">
        <v>126</v>
      </c>
      <c r="BE386" s="217">
        <f>IF(N386="základní",J386,0)</f>
        <v>0</v>
      </c>
      <c r="BF386" s="217">
        <f>IF(N386="snížená",J386,0)</f>
        <v>0</v>
      </c>
      <c r="BG386" s="217">
        <f>IF(N386="zákl. přenesená",J386,0)</f>
        <v>0</v>
      </c>
      <c r="BH386" s="217">
        <f>IF(N386="sníž. přenesená",J386,0)</f>
        <v>0</v>
      </c>
      <c r="BI386" s="217">
        <f>IF(N386="nulová",J386,0)</f>
        <v>0</v>
      </c>
      <c r="BJ386" s="18" t="s">
        <v>79</v>
      </c>
      <c r="BK386" s="217">
        <f>ROUND(I386*H386,2)</f>
        <v>0</v>
      </c>
      <c r="BL386" s="18" t="s">
        <v>133</v>
      </c>
      <c r="BM386" s="216" t="s">
        <v>481</v>
      </c>
    </row>
    <row r="387" s="2" customFormat="1">
      <c r="A387" s="39"/>
      <c r="B387" s="40"/>
      <c r="C387" s="41"/>
      <c r="D387" s="218" t="s">
        <v>134</v>
      </c>
      <c r="E387" s="41"/>
      <c r="F387" s="219" t="s">
        <v>466</v>
      </c>
      <c r="G387" s="41"/>
      <c r="H387" s="41"/>
      <c r="I387" s="220"/>
      <c r="J387" s="41"/>
      <c r="K387" s="41"/>
      <c r="L387" s="45"/>
      <c r="M387" s="221"/>
      <c r="N387" s="222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134</v>
      </c>
      <c r="AU387" s="18" t="s">
        <v>81</v>
      </c>
    </row>
    <row r="388" s="13" customFormat="1">
      <c r="A388" s="13"/>
      <c r="B388" s="223"/>
      <c r="C388" s="224"/>
      <c r="D388" s="225" t="s">
        <v>136</v>
      </c>
      <c r="E388" s="226" t="s">
        <v>19</v>
      </c>
      <c r="F388" s="227" t="s">
        <v>467</v>
      </c>
      <c r="G388" s="224"/>
      <c r="H388" s="226" t="s">
        <v>19</v>
      </c>
      <c r="I388" s="228"/>
      <c r="J388" s="224"/>
      <c r="K388" s="224"/>
      <c r="L388" s="229"/>
      <c r="M388" s="230"/>
      <c r="N388" s="231"/>
      <c r="O388" s="231"/>
      <c r="P388" s="231"/>
      <c r="Q388" s="231"/>
      <c r="R388" s="231"/>
      <c r="S388" s="231"/>
      <c r="T388" s="23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3" t="s">
        <v>136</v>
      </c>
      <c r="AU388" s="233" t="s">
        <v>81</v>
      </c>
      <c r="AV388" s="13" t="s">
        <v>79</v>
      </c>
      <c r="AW388" s="13" t="s">
        <v>32</v>
      </c>
      <c r="AX388" s="13" t="s">
        <v>71</v>
      </c>
      <c r="AY388" s="233" t="s">
        <v>126</v>
      </c>
    </row>
    <row r="389" s="14" customFormat="1">
      <c r="A389" s="14"/>
      <c r="B389" s="234"/>
      <c r="C389" s="235"/>
      <c r="D389" s="225" t="s">
        <v>136</v>
      </c>
      <c r="E389" s="236" t="s">
        <v>19</v>
      </c>
      <c r="F389" s="237" t="s">
        <v>718</v>
      </c>
      <c r="G389" s="235"/>
      <c r="H389" s="238">
        <v>167.81999999999999</v>
      </c>
      <c r="I389" s="239"/>
      <c r="J389" s="235"/>
      <c r="K389" s="235"/>
      <c r="L389" s="240"/>
      <c r="M389" s="241"/>
      <c r="N389" s="242"/>
      <c r="O389" s="242"/>
      <c r="P389" s="242"/>
      <c r="Q389" s="242"/>
      <c r="R389" s="242"/>
      <c r="S389" s="242"/>
      <c r="T389" s="24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4" t="s">
        <v>136</v>
      </c>
      <c r="AU389" s="244" t="s">
        <v>81</v>
      </c>
      <c r="AV389" s="14" t="s">
        <v>81</v>
      </c>
      <c r="AW389" s="14" t="s">
        <v>32</v>
      </c>
      <c r="AX389" s="14" t="s">
        <v>71</v>
      </c>
      <c r="AY389" s="244" t="s">
        <v>126</v>
      </c>
    </row>
    <row r="390" s="13" customFormat="1">
      <c r="A390" s="13"/>
      <c r="B390" s="223"/>
      <c r="C390" s="224"/>
      <c r="D390" s="225" t="s">
        <v>136</v>
      </c>
      <c r="E390" s="226" t="s">
        <v>19</v>
      </c>
      <c r="F390" s="227" t="s">
        <v>469</v>
      </c>
      <c r="G390" s="224"/>
      <c r="H390" s="226" t="s">
        <v>19</v>
      </c>
      <c r="I390" s="228"/>
      <c r="J390" s="224"/>
      <c r="K390" s="224"/>
      <c r="L390" s="229"/>
      <c r="M390" s="230"/>
      <c r="N390" s="231"/>
      <c r="O390" s="231"/>
      <c r="P390" s="231"/>
      <c r="Q390" s="231"/>
      <c r="R390" s="231"/>
      <c r="S390" s="231"/>
      <c r="T390" s="23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3" t="s">
        <v>136</v>
      </c>
      <c r="AU390" s="233" t="s">
        <v>81</v>
      </c>
      <c r="AV390" s="13" t="s">
        <v>79</v>
      </c>
      <c r="AW390" s="13" t="s">
        <v>32</v>
      </c>
      <c r="AX390" s="13" t="s">
        <v>71</v>
      </c>
      <c r="AY390" s="233" t="s">
        <v>126</v>
      </c>
    </row>
    <row r="391" s="14" customFormat="1">
      <c r="A391" s="14"/>
      <c r="B391" s="234"/>
      <c r="C391" s="235"/>
      <c r="D391" s="225" t="s">
        <v>136</v>
      </c>
      <c r="E391" s="236" t="s">
        <v>19</v>
      </c>
      <c r="F391" s="237" t="s">
        <v>719</v>
      </c>
      <c r="G391" s="235"/>
      <c r="H391" s="238">
        <v>15</v>
      </c>
      <c r="I391" s="239"/>
      <c r="J391" s="235"/>
      <c r="K391" s="235"/>
      <c r="L391" s="240"/>
      <c r="M391" s="241"/>
      <c r="N391" s="242"/>
      <c r="O391" s="242"/>
      <c r="P391" s="242"/>
      <c r="Q391" s="242"/>
      <c r="R391" s="242"/>
      <c r="S391" s="242"/>
      <c r="T391" s="24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4" t="s">
        <v>136</v>
      </c>
      <c r="AU391" s="244" t="s">
        <v>81</v>
      </c>
      <c r="AV391" s="14" t="s">
        <v>81</v>
      </c>
      <c r="AW391" s="14" t="s">
        <v>32</v>
      </c>
      <c r="AX391" s="14" t="s">
        <v>71</v>
      </c>
      <c r="AY391" s="244" t="s">
        <v>126</v>
      </c>
    </row>
    <row r="392" s="13" customFormat="1">
      <c r="A392" s="13"/>
      <c r="B392" s="223"/>
      <c r="C392" s="224"/>
      <c r="D392" s="225" t="s">
        <v>136</v>
      </c>
      <c r="E392" s="226" t="s">
        <v>19</v>
      </c>
      <c r="F392" s="227" t="s">
        <v>472</v>
      </c>
      <c r="G392" s="224"/>
      <c r="H392" s="226" t="s">
        <v>19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3" t="s">
        <v>136</v>
      </c>
      <c r="AU392" s="233" t="s">
        <v>81</v>
      </c>
      <c r="AV392" s="13" t="s">
        <v>79</v>
      </c>
      <c r="AW392" s="13" t="s">
        <v>32</v>
      </c>
      <c r="AX392" s="13" t="s">
        <v>71</v>
      </c>
      <c r="AY392" s="233" t="s">
        <v>126</v>
      </c>
    </row>
    <row r="393" s="14" customFormat="1">
      <c r="A393" s="14"/>
      <c r="B393" s="234"/>
      <c r="C393" s="235"/>
      <c r="D393" s="225" t="s">
        <v>136</v>
      </c>
      <c r="E393" s="236" t="s">
        <v>19</v>
      </c>
      <c r="F393" s="237" t="s">
        <v>720</v>
      </c>
      <c r="G393" s="235"/>
      <c r="H393" s="238">
        <v>69.989999999999995</v>
      </c>
      <c r="I393" s="239"/>
      <c r="J393" s="235"/>
      <c r="K393" s="235"/>
      <c r="L393" s="240"/>
      <c r="M393" s="241"/>
      <c r="N393" s="242"/>
      <c r="O393" s="242"/>
      <c r="P393" s="242"/>
      <c r="Q393" s="242"/>
      <c r="R393" s="242"/>
      <c r="S393" s="242"/>
      <c r="T393" s="24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4" t="s">
        <v>136</v>
      </c>
      <c r="AU393" s="244" t="s">
        <v>81</v>
      </c>
      <c r="AV393" s="14" t="s">
        <v>81</v>
      </c>
      <c r="AW393" s="14" t="s">
        <v>32</v>
      </c>
      <c r="AX393" s="14" t="s">
        <v>71</v>
      </c>
      <c r="AY393" s="244" t="s">
        <v>126</v>
      </c>
    </row>
    <row r="394" s="13" customFormat="1">
      <c r="A394" s="13"/>
      <c r="B394" s="223"/>
      <c r="C394" s="224"/>
      <c r="D394" s="225" t="s">
        <v>136</v>
      </c>
      <c r="E394" s="226" t="s">
        <v>19</v>
      </c>
      <c r="F394" s="227" t="s">
        <v>470</v>
      </c>
      <c r="G394" s="224"/>
      <c r="H394" s="226" t="s">
        <v>19</v>
      </c>
      <c r="I394" s="228"/>
      <c r="J394" s="224"/>
      <c r="K394" s="224"/>
      <c r="L394" s="229"/>
      <c r="M394" s="230"/>
      <c r="N394" s="231"/>
      <c r="O394" s="231"/>
      <c r="P394" s="231"/>
      <c r="Q394" s="231"/>
      <c r="R394" s="231"/>
      <c r="S394" s="231"/>
      <c r="T394" s="23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3" t="s">
        <v>136</v>
      </c>
      <c r="AU394" s="233" t="s">
        <v>81</v>
      </c>
      <c r="AV394" s="13" t="s">
        <v>79</v>
      </c>
      <c r="AW394" s="13" t="s">
        <v>32</v>
      </c>
      <c r="AX394" s="13" t="s">
        <v>71</v>
      </c>
      <c r="AY394" s="233" t="s">
        <v>126</v>
      </c>
    </row>
    <row r="395" s="14" customFormat="1">
      <c r="A395" s="14"/>
      <c r="B395" s="234"/>
      <c r="C395" s="235"/>
      <c r="D395" s="225" t="s">
        <v>136</v>
      </c>
      <c r="E395" s="236" t="s">
        <v>19</v>
      </c>
      <c r="F395" s="237" t="s">
        <v>721</v>
      </c>
      <c r="G395" s="235"/>
      <c r="H395" s="238">
        <v>29.079999999999998</v>
      </c>
      <c r="I395" s="239"/>
      <c r="J395" s="235"/>
      <c r="K395" s="235"/>
      <c r="L395" s="240"/>
      <c r="M395" s="241"/>
      <c r="N395" s="242"/>
      <c r="O395" s="242"/>
      <c r="P395" s="242"/>
      <c r="Q395" s="242"/>
      <c r="R395" s="242"/>
      <c r="S395" s="242"/>
      <c r="T395" s="24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4" t="s">
        <v>136</v>
      </c>
      <c r="AU395" s="244" t="s">
        <v>81</v>
      </c>
      <c r="AV395" s="14" t="s">
        <v>81</v>
      </c>
      <c r="AW395" s="14" t="s">
        <v>32</v>
      </c>
      <c r="AX395" s="14" t="s">
        <v>71</v>
      </c>
      <c r="AY395" s="244" t="s">
        <v>126</v>
      </c>
    </row>
    <row r="396" s="15" customFormat="1">
      <c r="A396" s="15"/>
      <c r="B396" s="245"/>
      <c r="C396" s="246"/>
      <c r="D396" s="225" t="s">
        <v>136</v>
      </c>
      <c r="E396" s="247" t="s">
        <v>19</v>
      </c>
      <c r="F396" s="248" t="s">
        <v>139</v>
      </c>
      <c r="G396" s="246"/>
      <c r="H396" s="249">
        <v>281.88999999999999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5" t="s">
        <v>136</v>
      </c>
      <c r="AU396" s="255" t="s">
        <v>81</v>
      </c>
      <c r="AV396" s="15" t="s">
        <v>133</v>
      </c>
      <c r="AW396" s="15" t="s">
        <v>32</v>
      </c>
      <c r="AX396" s="15" t="s">
        <v>79</v>
      </c>
      <c r="AY396" s="255" t="s">
        <v>126</v>
      </c>
    </row>
    <row r="397" s="2" customFormat="1" ht="16.5" customHeight="1">
      <c r="A397" s="39"/>
      <c r="B397" s="40"/>
      <c r="C397" s="256" t="s">
        <v>483</v>
      </c>
      <c r="D397" s="256" t="s">
        <v>221</v>
      </c>
      <c r="E397" s="257" t="s">
        <v>475</v>
      </c>
      <c r="F397" s="258" t="s">
        <v>476</v>
      </c>
      <c r="G397" s="259" t="s">
        <v>162</v>
      </c>
      <c r="H397" s="260">
        <v>174.53299999999999</v>
      </c>
      <c r="I397" s="261"/>
      <c r="J397" s="262">
        <f>ROUND(I397*H397,2)</f>
        <v>0</v>
      </c>
      <c r="K397" s="258" t="s">
        <v>150</v>
      </c>
      <c r="L397" s="263"/>
      <c r="M397" s="264" t="s">
        <v>19</v>
      </c>
      <c r="N397" s="265" t="s">
        <v>42</v>
      </c>
      <c r="O397" s="85"/>
      <c r="P397" s="214">
        <f>O397*H397</f>
        <v>0</v>
      </c>
      <c r="Q397" s="214">
        <v>0</v>
      </c>
      <c r="R397" s="214">
        <f>Q397*H397</f>
        <v>0</v>
      </c>
      <c r="S397" s="214">
        <v>0</v>
      </c>
      <c r="T397" s="215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6" t="s">
        <v>155</v>
      </c>
      <c r="AT397" s="216" t="s">
        <v>221</v>
      </c>
      <c r="AU397" s="216" t="s">
        <v>81</v>
      </c>
      <c r="AY397" s="18" t="s">
        <v>126</v>
      </c>
      <c r="BE397" s="217">
        <f>IF(N397="základní",J397,0)</f>
        <v>0</v>
      </c>
      <c r="BF397" s="217">
        <f>IF(N397="snížená",J397,0)</f>
        <v>0</v>
      </c>
      <c r="BG397" s="217">
        <f>IF(N397="zákl. přenesená",J397,0)</f>
        <v>0</v>
      </c>
      <c r="BH397" s="217">
        <f>IF(N397="sníž. přenesená",J397,0)</f>
        <v>0</v>
      </c>
      <c r="BI397" s="217">
        <f>IF(N397="nulová",J397,0)</f>
        <v>0</v>
      </c>
      <c r="BJ397" s="18" t="s">
        <v>79</v>
      </c>
      <c r="BK397" s="217">
        <f>ROUND(I397*H397,2)</f>
        <v>0</v>
      </c>
      <c r="BL397" s="18" t="s">
        <v>133</v>
      </c>
      <c r="BM397" s="216" t="s">
        <v>486</v>
      </c>
    </row>
    <row r="398" s="2" customFormat="1" ht="16.5" customHeight="1">
      <c r="A398" s="39"/>
      <c r="B398" s="40"/>
      <c r="C398" s="256" t="s">
        <v>339</v>
      </c>
      <c r="D398" s="256" t="s">
        <v>221</v>
      </c>
      <c r="E398" s="257" t="s">
        <v>484</v>
      </c>
      <c r="F398" s="258" t="s">
        <v>485</v>
      </c>
      <c r="G398" s="259" t="s">
        <v>162</v>
      </c>
      <c r="H398" s="260">
        <v>72.790000000000006</v>
      </c>
      <c r="I398" s="261"/>
      <c r="J398" s="262">
        <f>ROUND(I398*H398,2)</f>
        <v>0</v>
      </c>
      <c r="K398" s="258" t="s">
        <v>132</v>
      </c>
      <c r="L398" s="263"/>
      <c r="M398" s="264" t="s">
        <v>19</v>
      </c>
      <c r="N398" s="265" t="s">
        <v>42</v>
      </c>
      <c r="O398" s="85"/>
      <c r="P398" s="214">
        <f>O398*H398</f>
        <v>0</v>
      </c>
      <c r="Q398" s="214">
        <v>0</v>
      </c>
      <c r="R398" s="214">
        <f>Q398*H398</f>
        <v>0</v>
      </c>
      <c r="S398" s="214">
        <v>0</v>
      </c>
      <c r="T398" s="215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155</v>
      </c>
      <c r="AT398" s="216" t="s">
        <v>221</v>
      </c>
      <c r="AU398" s="216" t="s">
        <v>81</v>
      </c>
      <c r="AY398" s="18" t="s">
        <v>126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79</v>
      </c>
      <c r="BK398" s="217">
        <f>ROUND(I398*H398,2)</f>
        <v>0</v>
      </c>
      <c r="BL398" s="18" t="s">
        <v>133</v>
      </c>
      <c r="BM398" s="216" t="s">
        <v>490</v>
      </c>
    </row>
    <row r="399" s="2" customFormat="1" ht="16.5" customHeight="1">
      <c r="A399" s="39"/>
      <c r="B399" s="40"/>
      <c r="C399" s="256" t="s">
        <v>492</v>
      </c>
      <c r="D399" s="256" t="s">
        <v>221</v>
      </c>
      <c r="E399" s="257" t="s">
        <v>479</v>
      </c>
      <c r="F399" s="258" t="s">
        <v>480</v>
      </c>
      <c r="G399" s="259" t="s">
        <v>162</v>
      </c>
      <c r="H399" s="260">
        <v>30.242999999999999</v>
      </c>
      <c r="I399" s="261"/>
      <c r="J399" s="262">
        <f>ROUND(I399*H399,2)</f>
        <v>0</v>
      </c>
      <c r="K399" s="258" t="s">
        <v>150</v>
      </c>
      <c r="L399" s="263"/>
      <c r="M399" s="264" t="s">
        <v>19</v>
      </c>
      <c r="N399" s="265" t="s">
        <v>42</v>
      </c>
      <c r="O399" s="85"/>
      <c r="P399" s="214">
        <f>O399*H399</f>
        <v>0</v>
      </c>
      <c r="Q399" s="214">
        <v>0</v>
      </c>
      <c r="R399" s="214">
        <f>Q399*H399</f>
        <v>0</v>
      </c>
      <c r="S399" s="214">
        <v>0</v>
      </c>
      <c r="T399" s="215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6" t="s">
        <v>155</v>
      </c>
      <c r="AT399" s="216" t="s">
        <v>221</v>
      </c>
      <c r="AU399" s="216" t="s">
        <v>81</v>
      </c>
      <c r="AY399" s="18" t="s">
        <v>126</v>
      </c>
      <c r="BE399" s="217">
        <f>IF(N399="základní",J399,0)</f>
        <v>0</v>
      </c>
      <c r="BF399" s="217">
        <f>IF(N399="snížená",J399,0)</f>
        <v>0</v>
      </c>
      <c r="BG399" s="217">
        <f>IF(N399="zákl. přenesená",J399,0)</f>
        <v>0</v>
      </c>
      <c r="BH399" s="217">
        <f>IF(N399="sníž. přenesená",J399,0)</f>
        <v>0</v>
      </c>
      <c r="BI399" s="217">
        <f>IF(N399="nulová",J399,0)</f>
        <v>0</v>
      </c>
      <c r="BJ399" s="18" t="s">
        <v>79</v>
      </c>
      <c r="BK399" s="217">
        <f>ROUND(I399*H399,2)</f>
        <v>0</v>
      </c>
      <c r="BL399" s="18" t="s">
        <v>133</v>
      </c>
      <c r="BM399" s="216" t="s">
        <v>495</v>
      </c>
    </row>
    <row r="400" s="2" customFormat="1" ht="16.5" customHeight="1">
      <c r="A400" s="39"/>
      <c r="B400" s="40"/>
      <c r="C400" s="256" t="s">
        <v>343</v>
      </c>
      <c r="D400" s="256" t="s">
        <v>221</v>
      </c>
      <c r="E400" s="257" t="s">
        <v>488</v>
      </c>
      <c r="F400" s="258" t="s">
        <v>489</v>
      </c>
      <c r="G400" s="259" t="s">
        <v>162</v>
      </c>
      <c r="H400" s="260">
        <v>15.6</v>
      </c>
      <c r="I400" s="261"/>
      <c r="J400" s="262">
        <f>ROUND(I400*H400,2)</f>
        <v>0</v>
      </c>
      <c r="K400" s="258" t="s">
        <v>150</v>
      </c>
      <c r="L400" s="263"/>
      <c r="M400" s="264" t="s">
        <v>19</v>
      </c>
      <c r="N400" s="265" t="s">
        <v>42</v>
      </c>
      <c r="O400" s="85"/>
      <c r="P400" s="214">
        <f>O400*H400</f>
        <v>0</v>
      </c>
      <c r="Q400" s="214">
        <v>0</v>
      </c>
      <c r="R400" s="214">
        <f>Q400*H400</f>
        <v>0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155</v>
      </c>
      <c r="AT400" s="216" t="s">
        <v>221</v>
      </c>
      <c r="AU400" s="216" t="s">
        <v>81</v>
      </c>
      <c r="AY400" s="18" t="s">
        <v>126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79</v>
      </c>
      <c r="BK400" s="217">
        <f>ROUND(I400*H400,2)</f>
        <v>0</v>
      </c>
      <c r="BL400" s="18" t="s">
        <v>133</v>
      </c>
      <c r="BM400" s="216" t="s">
        <v>501</v>
      </c>
    </row>
    <row r="401" s="2" customFormat="1" ht="24.15" customHeight="1">
      <c r="A401" s="39"/>
      <c r="B401" s="40"/>
      <c r="C401" s="205" t="s">
        <v>506</v>
      </c>
      <c r="D401" s="205" t="s">
        <v>128</v>
      </c>
      <c r="E401" s="206" t="s">
        <v>493</v>
      </c>
      <c r="F401" s="207" t="s">
        <v>494</v>
      </c>
      <c r="G401" s="208" t="s">
        <v>162</v>
      </c>
      <c r="H401" s="209">
        <v>255.65000000000001</v>
      </c>
      <c r="I401" s="210"/>
      <c r="J401" s="211">
        <f>ROUND(I401*H401,2)</f>
        <v>0</v>
      </c>
      <c r="K401" s="207" t="s">
        <v>150</v>
      </c>
      <c r="L401" s="45"/>
      <c r="M401" s="212" t="s">
        <v>19</v>
      </c>
      <c r="N401" s="213" t="s">
        <v>42</v>
      </c>
      <c r="O401" s="85"/>
      <c r="P401" s="214">
        <f>O401*H401</f>
        <v>0</v>
      </c>
      <c r="Q401" s="214">
        <v>0</v>
      </c>
      <c r="R401" s="214">
        <f>Q401*H401</f>
        <v>0</v>
      </c>
      <c r="S401" s="214">
        <v>0</v>
      </c>
      <c r="T401" s="215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6" t="s">
        <v>133</v>
      </c>
      <c r="AT401" s="216" t="s">
        <v>128</v>
      </c>
      <c r="AU401" s="216" t="s">
        <v>81</v>
      </c>
      <c r="AY401" s="18" t="s">
        <v>126</v>
      </c>
      <c r="BE401" s="217">
        <f>IF(N401="základní",J401,0)</f>
        <v>0</v>
      </c>
      <c r="BF401" s="217">
        <f>IF(N401="snížená",J401,0)</f>
        <v>0</v>
      </c>
      <c r="BG401" s="217">
        <f>IF(N401="zákl. přenesená",J401,0)</f>
        <v>0</v>
      </c>
      <c r="BH401" s="217">
        <f>IF(N401="sníž. přenesená",J401,0)</f>
        <v>0</v>
      </c>
      <c r="BI401" s="217">
        <f>IF(N401="nulová",J401,0)</f>
        <v>0</v>
      </c>
      <c r="BJ401" s="18" t="s">
        <v>79</v>
      </c>
      <c r="BK401" s="217">
        <f>ROUND(I401*H401,2)</f>
        <v>0</v>
      </c>
      <c r="BL401" s="18" t="s">
        <v>133</v>
      </c>
      <c r="BM401" s="216" t="s">
        <v>509</v>
      </c>
    </row>
    <row r="402" s="2" customFormat="1">
      <c r="A402" s="39"/>
      <c r="B402" s="40"/>
      <c r="C402" s="41"/>
      <c r="D402" s="218" t="s">
        <v>134</v>
      </c>
      <c r="E402" s="41"/>
      <c r="F402" s="219" t="s">
        <v>496</v>
      </c>
      <c r="G402" s="41"/>
      <c r="H402" s="41"/>
      <c r="I402" s="220"/>
      <c r="J402" s="41"/>
      <c r="K402" s="41"/>
      <c r="L402" s="45"/>
      <c r="M402" s="221"/>
      <c r="N402" s="222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134</v>
      </c>
      <c r="AU402" s="18" t="s">
        <v>81</v>
      </c>
    </row>
    <row r="403" s="14" customFormat="1">
      <c r="A403" s="14"/>
      <c r="B403" s="234"/>
      <c r="C403" s="235"/>
      <c r="D403" s="225" t="s">
        <v>136</v>
      </c>
      <c r="E403" s="236" t="s">
        <v>19</v>
      </c>
      <c r="F403" s="237" t="s">
        <v>722</v>
      </c>
      <c r="G403" s="235"/>
      <c r="H403" s="238">
        <v>31.050000000000001</v>
      </c>
      <c r="I403" s="239"/>
      <c r="J403" s="235"/>
      <c r="K403" s="235"/>
      <c r="L403" s="240"/>
      <c r="M403" s="241"/>
      <c r="N403" s="242"/>
      <c r="O403" s="242"/>
      <c r="P403" s="242"/>
      <c r="Q403" s="242"/>
      <c r="R403" s="242"/>
      <c r="S403" s="242"/>
      <c r="T403" s="24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4" t="s">
        <v>136</v>
      </c>
      <c r="AU403" s="244" t="s">
        <v>81</v>
      </c>
      <c r="AV403" s="14" t="s">
        <v>81</v>
      </c>
      <c r="AW403" s="14" t="s">
        <v>32</v>
      </c>
      <c r="AX403" s="14" t="s">
        <v>71</v>
      </c>
      <c r="AY403" s="244" t="s">
        <v>126</v>
      </c>
    </row>
    <row r="404" s="14" customFormat="1">
      <c r="A404" s="14"/>
      <c r="B404" s="234"/>
      <c r="C404" s="235"/>
      <c r="D404" s="225" t="s">
        <v>136</v>
      </c>
      <c r="E404" s="236" t="s">
        <v>19</v>
      </c>
      <c r="F404" s="237" t="s">
        <v>723</v>
      </c>
      <c r="G404" s="235"/>
      <c r="H404" s="238">
        <v>120.90000000000001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4" t="s">
        <v>136</v>
      </c>
      <c r="AU404" s="244" t="s">
        <v>81</v>
      </c>
      <c r="AV404" s="14" t="s">
        <v>81</v>
      </c>
      <c r="AW404" s="14" t="s">
        <v>32</v>
      </c>
      <c r="AX404" s="14" t="s">
        <v>71</v>
      </c>
      <c r="AY404" s="244" t="s">
        <v>126</v>
      </c>
    </row>
    <row r="405" s="14" customFormat="1">
      <c r="A405" s="14"/>
      <c r="B405" s="234"/>
      <c r="C405" s="235"/>
      <c r="D405" s="225" t="s">
        <v>136</v>
      </c>
      <c r="E405" s="236" t="s">
        <v>19</v>
      </c>
      <c r="F405" s="237" t="s">
        <v>724</v>
      </c>
      <c r="G405" s="235"/>
      <c r="H405" s="238">
        <v>103.7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4" t="s">
        <v>136</v>
      </c>
      <c r="AU405" s="244" t="s">
        <v>81</v>
      </c>
      <c r="AV405" s="14" t="s">
        <v>81</v>
      </c>
      <c r="AW405" s="14" t="s">
        <v>32</v>
      </c>
      <c r="AX405" s="14" t="s">
        <v>71</v>
      </c>
      <c r="AY405" s="244" t="s">
        <v>126</v>
      </c>
    </row>
    <row r="406" s="15" customFormat="1">
      <c r="A406" s="15"/>
      <c r="B406" s="245"/>
      <c r="C406" s="246"/>
      <c r="D406" s="225" t="s">
        <v>136</v>
      </c>
      <c r="E406" s="247" t="s">
        <v>19</v>
      </c>
      <c r="F406" s="248" t="s">
        <v>139</v>
      </c>
      <c r="G406" s="246"/>
      <c r="H406" s="249">
        <v>255.65000000000003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5" t="s">
        <v>136</v>
      </c>
      <c r="AU406" s="255" t="s">
        <v>81</v>
      </c>
      <c r="AV406" s="15" t="s">
        <v>133</v>
      </c>
      <c r="AW406" s="15" t="s">
        <v>32</v>
      </c>
      <c r="AX406" s="15" t="s">
        <v>79</v>
      </c>
      <c r="AY406" s="255" t="s">
        <v>126</v>
      </c>
    </row>
    <row r="407" s="2" customFormat="1" ht="16.5" customHeight="1">
      <c r="A407" s="39"/>
      <c r="B407" s="40"/>
      <c r="C407" s="205" t="s">
        <v>348</v>
      </c>
      <c r="D407" s="205" t="s">
        <v>128</v>
      </c>
      <c r="E407" s="206" t="s">
        <v>499</v>
      </c>
      <c r="F407" s="207" t="s">
        <v>500</v>
      </c>
      <c r="G407" s="208" t="s">
        <v>131</v>
      </c>
      <c r="H407" s="209">
        <v>266.61000000000001</v>
      </c>
      <c r="I407" s="210"/>
      <c r="J407" s="211">
        <f>ROUND(I407*H407,2)</f>
        <v>0</v>
      </c>
      <c r="K407" s="207" t="s">
        <v>132</v>
      </c>
      <c r="L407" s="45"/>
      <c r="M407" s="212" t="s">
        <v>19</v>
      </c>
      <c r="N407" s="213" t="s">
        <v>42</v>
      </c>
      <c r="O407" s="85"/>
      <c r="P407" s="214">
        <f>O407*H407</f>
        <v>0</v>
      </c>
      <c r="Q407" s="214">
        <v>0</v>
      </c>
      <c r="R407" s="214">
        <f>Q407*H407</f>
        <v>0</v>
      </c>
      <c r="S407" s="214">
        <v>0</v>
      </c>
      <c r="T407" s="215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6" t="s">
        <v>133</v>
      </c>
      <c r="AT407" s="216" t="s">
        <v>128</v>
      </c>
      <c r="AU407" s="216" t="s">
        <v>81</v>
      </c>
      <c r="AY407" s="18" t="s">
        <v>126</v>
      </c>
      <c r="BE407" s="217">
        <f>IF(N407="základní",J407,0)</f>
        <v>0</v>
      </c>
      <c r="BF407" s="217">
        <f>IF(N407="snížená",J407,0)</f>
        <v>0</v>
      </c>
      <c r="BG407" s="217">
        <f>IF(N407="zákl. přenesená",J407,0)</f>
        <v>0</v>
      </c>
      <c r="BH407" s="217">
        <f>IF(N407="sníž. přenesená",J407,0)</f>
        <v>0</v>
      </c>
      <c r="BI407" s="217">
        <f>IF(N407="nulová",J407,0)</f>
        <v>0</v>
      </c>
      <c r="BJ407" s="18" t="s">
        <v>79</v>
      </c>
      <c r="BK407" s="217">
        <f>ROUND(I407*H407,2)</f>
        <v>0</v>
      </c>
      <c r="BL407" s="18" t="s">
        <v>133</v>
      </c>
      <c r="BM407" s="216" t="s">
        <v>515</v>
      </c>
    </row>
    <row r="408" s="2" customFormat="1">
      <c r="A408" s="39"/>
      <c r="B408" s="40"/>
      <c r="C408" s="41"/>
      <c r="D408" s="218" t="s">
        <v>134</v>
      </c>
      <c r="E408" s="41"/>
      <c r="F408" s="219" t="s">
        <v>502</v>
      </c>
      <c r="G408" s="41"/>
      <c r="H408" s="41"/>
      <c r="I408" s="220"/>
      <c r="J408" s="41"/>
      <c r="K408" s="41"/>
      <c r="L408" s="45"/>
      <c r="M408" s="221"/>
      <c r="N408" s="222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134</v>
      </c>
      <c r="AU408" s="18" t="s">
        <v>81</v>
      </c>
    </row>
    <row r="409" s="13" customFormat="1">
      <c r="A409" s="13"/>
      <c r="B409" s="223"/>
      <c r="C409" s="224"/>
      <c r="D409" s="225" t="s">
        <v>136</v>
      </c>
      <c r="E409" s="226" t="s">
        <v>19</v>
      </c>
      <c r="F409" s="227" t="s">
        <v>188</v>
      </c>
      <c r="G409" s="224"/>
      <c r="H409" s="226" t="s">
        <v>19</v>
      </c>
      <c r="I409" s="228"/>
      <c r="J409" s="224"/>
      <c r="K409" s="224"/>
      <c r="L409" s="229"/>
      <c r="M409" s="230"/>
      <c r="N409" s="231"/>
      <c r="O409" s="231"/>
      <c r="P409" s="231"/>
      <c r="Q409" s="231"/>
      <c r="R409" s="231"/>
      <c r="S409" s="231"/>
      <c r="T409" s="23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3" t="s">
        <v>136</v>
      </c>
      <c r="AU409" s="233" t="s">
        <v>81</v>
      </c>
      <c r="AV409" s="13" t="s">
        <v>79</v>
      </c>
      <c r="AW409" s="13" t="s">
        <v>32</v>
      </c>
      <c r="AX409" s="13" t="s">
        <v>71</v>
      </c>
      <c r="AY409" s="233" t="s">
        <v>126</v>
      </c>
    </row>
    <row r="410" s="14" customFormat="1">
      <c r="A410" s="14"/>
      <c r="B410" s="234"/>
      <c r="C410" s="235"/>
      <c r="D410" s="225" t="s">
        <v>136</v>
      </c>
      <c r="E410" s="236" t="s">
        <v>19</v>
      </c>
      <c r="F410" s="237" t="s">
        <v>725</v>
      </c>
      <c r="G410" s="235"/>
      <c r="H410" s="238">
        <v>228.38999999999999</v>
      </c>
      <c r="I410" s="239"/>
      <c r="J410" s="235"/>
      <c r="K410" s="235"/>
      <c r="L410" s="240"/>
      <c r="M410" s="241"/>
      <c r="N410" s="242"/>
      <c r="O410" s="242"/>
      <c r="P410" s="242"/>
      <c r="Q410" s="242"/>
      <c r="R410" s="242"/>
      <c r="S410" s="242"/>
      <c r="T410" s="24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4" t="s">
        <v>136</v>
      </c>
      <c r="AU410" s="244" t="s">
        <v>81</v>
      </c>
      <c r="AV410" s="14" t="s">
        <v>81</v>
      </c>
      <c r="AW410" s="14" t="s">
        <v>32</v>
      </c>
      <c r="AX410" s="14" t="s">
        <v>71</v>
      </c>
      <c r="AY410" s="244" t="s">
        <v>126</v>
      </c>
    </row>
    <row r="411" s="13" customFormat="1">
      <c r="A411" s="13"/>
      <c r="B411" s="223"/>
      <c r="C411" s="224"/>
      <c r="D411" s="225" t="s">
        <v>136</v>
      </c>
      <c r="E411" s="226" t="s">
        <v>19</v>
      </c>
      <c r="F411" s="227" t="s">
        <v>193</v>
      </c>
      <c r="G411" s="224"/>
      <c r="H411" s="226" t="s">
        <v>19</v>
      </c>
      <c r="I411" s="228"/>
      <c r="J411" s="224"/>
      <c r="K411" s="224"/>
      <c r="L411" s="229"/>
      <c r="M411" s="230"/>
      <c r="N411" s="231"/>
      <c r="O411" s="231"/>
      <c r="P411" s="231"/>
      <c r="Q411" s="231"/>
      <c r="R411" s="231"/>
      <c r="S411" s="231"/>
      <c r="T411" s="23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3" t="s">
        <v>136</v>
      </c>
      <c r="AU411" s="233" t="s">
        <v>81</v>
      </c>
      <c r="AV411" s="13" t="s">
        <v>79</v>
      </c>
      <c r="AW411" s="13" t="s">
        <v>32</v>
      </c>
      <c r="AX411" s="13" t="s">
        <v>71</v>
      </c>
      <c r="AY411" s="233" t="s">
        <v>126</v>
      </c>
    </row>
    <row r="412" s="14" customFormat="1">
      <c r="A412" s="14"/>
      <c r="B412" s="234"/>
      <c r="C412" s="235"/>
      <c r="D412" s="225" t="s">
        <v>136</v>
      </c>
      <c r="E412" s="236" t="s">
        <v>19</v>
      </c>
      <c r="F412" s="237" t="s">
        <v>726</v>
      </c>
      <c r="G412" s="235"/>
      <c r="H412" s="238">
        <v>38.219999999999999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4" t="s">
        <v>136</v>
      </c>
      <c r="AU412" s="244" t="s">
        <v>81</v>
      </c>
      <c r="AV412" s="14" t="s">
        <v>81</v>
      </c>
      <c r="AW412" s="14" t="s">
        <v>32</v>
      </c>
      <c r="AX412" s="14" t="s">
        <v>71</v>
      </c>
      <c r="AY412" s="244" t="s">
        <v>126</v>
      </c>
    </row>
    <row r="413" s="15" customFormat="1">
      <c r="A413" s="15"/>
      <c r="B413" s="245"/>
      <c r="C413" s="246"/>
      <c r="D413" s="225" t="s">
        <v>136</v>
      </c>
      <c r="E413" s="247" t="s">
        <v>19</v>
      </c>
      <c r="F413" s="248" t="s">
        <v>139</v>
      </c>
      <c r="G413" s="246"/>
      <c r="H413" s="249">
        <v>266.61000000000001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5" t="s">
        <v>136</v>
      </c>
      <c r="AU413" s="255" t="s">
        <v>81</v>
      </c>
      <c r="AV413" s="15" t="s">
        <v>133</v>
      </c>
      <c r="AW413" s="15" t="s">
        <v>32</v>
      </c>
      <c r="AX413" s="15" t="s">
        <v>79</v>
      </c>
      <c r="AY413" s="255" t="s">
        <v>126</v>
      </c>
    </row>
    <row r="414" s="2" customFormat="1" ht="16.5" customHeight="1">
      <c r="A414" s="39"/>
      <c r="B414" s="40"/>
      <c r="C414" s="205" t="s">
        <v>519</v>
      </c>
      <c r="D414" s="205" t="s">
        <v>128</v>
      </c>
      <c r="E414" s="206" t="s">
        <v>507</v>
      </c>
      <c r="F414" s="207" t="s">
        <v>508</v>
      </c>
      <c r="G414" s="208" t="s">
        <v>131</v>
      </c>
      <c r="H414" s="209">
        <v>950</v>
      </c>
      <c r="I414" s="210"/>
      <c r="J414" s="211">
        <f>ROUND(I414*H414,2)</f>
        <v>0</v>
      </c>
      <c r="K414" s="207" t="s">
        <v>150</v>
      </c>
      <c r="L414" s="45"/>
      <c r="M414" s="212" t="s">
        <v>19</v>
      </c>
      <c r="N414" s="213" t="s">
        <v>42</v>
      </c>
      <c r="O414" s="85"/>
      <c r="P414" s="214">
        <f>O414*H414</f>
        <v>0</v>
      </c>
      <c r="Q414" s="214">
        <v>0</v>
      </c>
      <c r="R414" s="214">
        <f>Q414*H414</f>
        <v>0</v>
      </c>
      <c r="S414" s="214">
        <v>0</v>
      </c>
      <c r="T414" s="215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16" t="s">
        <v>133</v>
      </c>
      <c r="AT414" s="216" t="s">
        <v>128</v>
      </c>
      <c r="AU414" s="216" t="s">
        <v>81</v>
      </c>
      <c r="AY414" s="18" t="s">
        <v>126</v>
      </c>
      <c r="BE414" s="217">
        <f>IF(N414="základní",J414,0)</f>
        <v>0</v>
      </c>
      <c r="BF414" s="217">
        <f>IF(N414="snížená",J414,0)</f>
        <v>0</v>
      </c>
      <c r="BG414" s="217">
        <f>IF(N414="zákl. přenesená",J414,0)</f>
        <v>0</v>
      </c>
      <c r="BH414" s="217">
        <f>IF(N414="sníž. přenesená",J414,0)</f>
        <v>0</v>
      </c>
      <c r="BI414" s="217">
        <f>IF(N414="nulová",J414,0)</f>
        <v>0</v>
      </c>
      <c r="BJ414" s="18" t="s">
        <v>79</v>
      </c>
      <c r="BK414" s="217">
        <f>ROUND(I414*H414,2)</f>
        <v>0</v>
      </c>
      <c r="BL414" s="18" t="s">
        <v>133</v>
      </c>
      <c r="BM414" s="216" t="s">
        <v>522</v>
      </c>
    </row>
    <row r="415" s="2" customFormat="1">
      <c r="A415" s="39"/>
      <c r="B415" s="40"/>
      <c r="C415" s="41"/>
      <c r="D415" s="218" t="s">
        <v>134</v>
      </c>
      <c r="E415" s="41"/>
      <c r="F415" s="219" t="s">
        <v>510</v>
      </c>
      <c r="G415" s="41"/>
      <c r="H415" s="41"/>
      <c r="I415" s="220"/>
      <c r="J415" s="41"/>
      <c r="K415" s="41"/>
      <c r="L415" s="45"/>
      <c r="M415" s="221"/>
      <c r="N415" s="222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134</v>
      </c>
      <c r="AU415" s="18" t="s">
        <v>81</v>
      </c>
    </row>
    <row r="416" s="13" customFormat="1">
      <c r="A416" s="13"/>
      <c r="B416" s="223"/>
      <c r="C416" s="224"/>
      <c r="D416" s="225" t="s">
        <v>136</v>
      </c>
      <c r="E416" s="226" t="s">
        <v>19</v>
      </c>
      <c r="F416" s="227" t="s">
        <v>511</v>
      </c>
      <c r="G416" s="224"/>
      <c r="H416" s="226" t="s">
        <v>19</v>
      </c>
      <c r="I416" s="228"/>
      <c r="J416" s="224"/>
      <c r="K416" s="224"/>
      <c r="L416" s="229"/>
      <c r="M416" s="230"/>
      <c r="N416" s="231"/>
      <c r="O416" s="231"/>
      <c r="P416" s="231"/>
      <c r="Q416" s="231"/>
      <c r="R416" s="231"/>
      <c r="S416" s="231"/>
      <c r="T416" s="23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3" t="s">
        <v>136</v>
      </c>
      <c r="AU416" s="233" t="s">
        <v>81</v>
      </c>
      <c r="AV416" s="13" t="s">
        <v>79</v>
      </c>
      <c r="AW416" s="13" t="s">
        <v>32</v>
      </c>
      <c r="AX416" s="13" t="s">
        <v>71</v>
      </c>
      <c r="AY416" s="233" t="s">
        <v>126</v>
      </c>
    </row>
    <row r="417" s="14" customFormat="1">
      <c r="A417" s="14"/>
      <c r="B417" s="234"/>
      <c r="C417" s="235"/>
      <c r="D417" s="225" t="s">
        <v>136</v>
      </c>
      <c r="E417" s="236" t="s">
        <v>19</v>
      </c>
      <c r="F417" s="237" t="s">
        <v>727</v>
      </c>
      <c r="G417" s="235"/>
      <c r="H417" s="238">
        <v>950</v>
      </c>
      <c r="I417" s="239"/>
      <c r="J417" s="235"/>
      <c r="K417" s="235"/>
      <c r="L417" s="240"/>
      <c r="M417" s="241"/>
      <c r="N417" s="242"/>
      <c r="O417" s="242"/>
      <c r="P417" s="242"/>
      <c r="Q417" s="242"/>
      <c r="R417" s="242"/>
      <c r="S417" s="242"/>
      <c r="T417" s="24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4" t="s">
        <v>136</v>
      </c>
      <c r="AU417" s="244" t="s">
        <v>81</v>
      </c>
      <c r="AV417" s="14" t="s">
        <v>81</v>
      </c>
      <c r="AW417" s="14" t="s">
        <v>32</v>
      </c>
      <c r="AX417" s="14" t="s">
        <v>71</v>
      </c>
      <c r="AY417" s="244" t="s">
        <v>126</v>
      </c>
    </row>
    <row r="418" s="15" customFormat="1">
      <c r="A418" s="15"/>
      <c r="B418" s="245"/>
      <c r="C418" s="246"/>
      <c r="D418" s="225" t="s">
        <v>136</v>
      </c>
      <c r="E418" s="247" t="s">
        <v>19</v>
      </c>
      <c r="F418" s="248" t="s">
        <v>139</v>
      </c>
      <c r="G418" s="246"/>
      <c r="H418" s="249">
        <v>950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5" t="s">
        <v>136</v>
      </c>
      <c r="AU418" s="255" t="s">
        <v>81</v>
      </c>
      <c r="AV418" s="15" t="s">
        <v>133</v>
      </c>
      <c r="AW418" s="15" t="s">
        <v>32</v>
      </c>
      <c r="AX418" s="15" t="s">
        <v>79</v>
      </c>
      <c r="AY418" s="255" t="s">
        <v>126</v>
      </c>
    </row>
    <row r="419" s="2" customFormat="1" ht="16.5" customHeight="1">
      <c r="A419" s="39"/>
      <c r="B419" s="40"/>
      <c r="C419" s="205" t="s">
        <v>352</v>
      </c>
      <c r="D419" s="205" t="s">
        <v>128</v>
      </c>
      <c r="E419" s="206" t="s">
        <v>513</v>
      </c>
      <c r="F419" s="207" t="s">
        <v>514</v>
      </c>
      <c r="G419" s="208" t="s">
        <v>162</v>
      </c>
      <c r="H419" s="209">
        <v>19.050000000000001</v>
      </c>
      <c r="I419" s="210"/>
      <c r="J419" s="211">
        <f>ROUND(I419*H419,2)</f>
        <v>0</v>
      </c>
      <c r="K419" s="207" t="s">
        <v>150</v>
      </c>
      <c r="L419" s="45"/>
      <c r="M419" s="212" t="s">
        <v>19</v>
      </c>
      <c r="N419" s="213" t="s">
        <v>42</v>
      </c>
      <c r="O419" s="85"/>
      <c r="P419" s="214">
        <f>O419*H419</f>
        <v>0</v>
      </c>
      <c r="Q419" s="214">
        <v>0</v>
      </c>
      <c r="R419" s="214">
        <f>Q419*H419</f>
        <v>0</v>
      </c>
      <c r="S419" s="214">
        <v>0</v>
      </c>
      <c r="T419" s="215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6" t="s">
        <v>133</v>
      </c>
      <c r="AT419" s="216" t="s">
        <v>128</v>
      </c>
      <c r="AU419" s="216" t="s">
        <v>81</v>
      </c>
      <c r="AY419" s="18" t="s">
        <v>126</v>
      </c>
      <c r="BE419" s="217">
        <f>IF(N419="základní",J419,0)</f>
        <v>0</v>
      </c>
      <c r="BF419" s="217">
        <f>IF(N419="snížená",J419,0)</f>
        <v>0</v>
      </c>
      <c r="BG419" s="217">
        <f>IF(N419="zákl. přenesená",J419,0)</f>
        <v>0</v>
      </c>
      <c r="BH419" s="217">
        <f>IF(N419="sníž. přenesená",J419,0)</f>
        <v>0</v>
      </c>
      <c r="BI419" s="217">
        <f>IF(N419="nulová",J419,0)</f>
        <v>0</v>
      </c>
      <c r="BJ419" s="18" t="s">
        <v>79</v>
      </c>
      <c r="BK419" s="217">
        <f>ROUND(I419*H419,2)</f>
        <v>0</v>
      </c>
      <c r="BL419" s="18" t="s">
        <v>133</v>
      </c>
      <c r="BM419" s="216" t="s">
        <v>527</v>
      </c>
    </row>
    <row r="420" s="2" customFormat="1">
      <c r="A420" s="39"/>
      <c r="B420" s="40"/>
      <c r="C420" s="41"/>
      <c r="D420" s="218" t="s">
        <v>134</v>
      </c>
      <c r="E420" s="41"/>
      <c r="F420" s="219" t="s">
        <v>516</v>
      </c>
      <c r="G420" s="41"/>
      <c r="H420" s="41"/>
      <c r="I420" s="220"/>
      <c r="J420" s="41"/>
      <c r="K420" s="41"/>
      <c r="L420" s="45"/>
      <c r="M420" s="221"/>
      <c r="N420" s="222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134</v>
      </c>
      <c r="AU420" s="18" t="s">
        <v>81</v>
      </c>
    </row>
    <row r="421" s="13" customFormat="1">
      <c r="A421" s="13"/>
      <c r="B421" s="223"/>
      <c r="C421" s="224"/>
      <c r="D421" s="225" t="s">
        <v>136</v>
      </c>
      <c r="E421" s="226" t="s">
        <v>19</v>
      </c>
      <c r="F421" s="227" t="s">
        <v>517</v>
      </c>
      <c r="G421" s="224"/>
      <c r="H421" s="226" t="s">
        <v>19</v>
      </c>
      <c r="I421" s="228"/>
      <c r="J421" s="224"/>
      <c r="K421" s="224"/>
      <c r="L421" s="229"/>
      <c r="M421" s="230"/>
      <c r="N421" s="231"/>
      <c r="O421" s="231"/>
      <c r="P421" s="231"/>
      <c r="Q421" s="231"/>
      <c r="R421" s="231"/>
      <c r="S421" s="231"/>
      <c r="T421" s="23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3" t="s">
        <v>136</v>
      </c>
      <c r="AU421" s="233" t="s">
        <v>81</v>
      </c>
      <c r="AV421" s="13" t="s">
        <v>79</v>
      </c>
      <c r="AW421" s="13" t="s">
        <v>32</v>
      </c>
      <c r="AX421" s="13" t="s">
        <v>71</v>
      </c>
      <c r="AY421" s="233" t="s">
        <v>126</v>
      </c>
    </row>
    <row r="422" s="14" customFormat="1">
      <c r="A422" s="14"/>
      <c r="B422" s="234"/>
      <c r="C422" s="235"/>
      <c r="D422" s="225" t="s">
        <v>136</v>
      </c>
      <c r="E422" s="236" t="s">
        <v>19</v>
      </c>
      <c r="F422" s="237" t="s">
        <v>728</v>
      </c>
      <c r="G422" s="235"/>
      <c r="H422" s="238">
        <v>19.050000000000001</v>
      </c>
      <c r="I422" s="239"/>
      <c r="J422" s="235"/>
      <c r="K422" s="235"/>
      <c r="L422" s="240"/>
      <c r="M422" s="241"/>
      <c r="N422" s="242"/>
      <c r="O422" s="242"/>
      <c r="P422" s="242"/>
      <c r="Q422" s="242"/>
      <c r="R422" s="242"/>
      <c r="S422" s="242"/>
      <c r="T422" s="24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4" t="s">
        <v>136</v>
      </c>
      <c r="AU422" s="244" t="s">
        <v>81</v>
      </c>
      <c r="AV422" s="14" t="s">
        <v>81</v>
      </c>
      <c r="AW422" s="14" t="s">
        <v>32</v>
      </c>
      <c r="AX422" s="14" t="s">
        <v>71</v>
      </c>
      <c r="AY422" s="244" t="s">
        <v>126</v>
      </c>
    </row>
    <row r="423" s="15" customFormat="1">
      <c r="A423" s="15"/>
      <c r="B423" s="245"/>
      <c r="C423" s="246"/>
      <c r="D423" s="225" t="s">
        <v>136</v>
      </c>
      <c r="E423" s="247" t="s">
        <v>19</v>
      </c>
      <c r="F423" s="248" t="s">
        <v>139</v>
      </c>
      <c r="G423" s="246"/>
      <c r="H423" s="249">
        <v>19.050000000000001</v>
      </c>
      <c r="I423" s="250"/>
      <c r="J423" s="246"/>
      <c r="K423" s="246"/>
      <c r="L423" s="251"/>
      <c r="M423" s="252"/>
      <c r="N423" s="253"/>
      <c r="O423" s="253"/>
      <c r="P423" s="253"/>
      <c r="Q423" s="253"/>
      <c r="R423" s="253"/>
      <c r="S423" s="253"/>
      <c r="T423" s="254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5" t="s">
        <v>136</v>
      </c>
      <c r="AU423" s="255" t="s">
        <v>81</v>
      </c>
      <c r="AV423" s="15" t="s">
        <v>133</v>
      </c>
      <c r="AW423" s="15" t="s">
        <v>32</v>
      </c>
      <c r="AX423" s="15" t="s">
        <v>79</v>
      </c>
      <c r="AY423" s="255" t="s">
        <v>126</v>
      </c>
    </row>
    <row r="424" s="2" customFormat="1" ht="16.5" customHeight="1">
      <c r="A424" s="39"/>
      <c r="B424" s="40"/>
      <c r="C424" s="205" t="s">
        <v>530</v>
      </c>
      <c r="D424" s="205" t="s">
        <v>128</v>
      </c>
      <c r="E424" s="206" t="s">
        <v>729</v>
      </c>
      <c r="F424" s="207" t="s">
        <v>730</v>
      </c>
      <c r="G424" s="208" t="s">
        <v>162</v>
      </c>
      <c r="H424" s="209">
        <v>55.299999999999997</v>
      </c>
      <c r="I424" s="210"/>
      <c r="J424" s="211">
        <f>ROUND(I424*H424,2)</f>
        <v>0</v>
      </c>
      <c r="K424" s="207" t="s">
        <v>132</v>
      </c>
      <c r="L424" s="45"/>
      <c r="M424" s="212" t="s">
        <v>19</v>
      </c>
      <c r="N424" s="213" t="s">
        <v>42</v>
      </c>
      <c r="O424" s="85"/>
      <c r="P424" s="214">
        <f>O424*H424</f>
        <v>0</v>
      </c>
      <c r="Q424" s="214">
        <v>0</v>
      </c>
      <c r="R424" s="214">
        <f>Q424*H424</f>
        <v>0</v>
      </c>
      <c r="S424" s="214">
        <v>0</v>
      </c>
      <c r="T424" s="215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133</v>
      </c>
      <c r="AT424" s="216" t="s">
        <v>128</v>
      </c>
      <c r="AU424" s="216" t="s">
        <v>81</v>
      </c>
      <c r="AY424" s="18" t="s">
        <v>126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79</v>
      </c>
      <c r="BK424" s="217">
        <f>ROUND(I424*H424,2)</f>
        <v>0</v>
      </c>
      <c r="BL424" s="18" t="s">
        <v>133</v>
      </c>
      <c r="BM424" s="216" t="s">
        <v>533</v>
      </c>
    </row>
    <row r="425" s="2" customFormat="1">
      <c r="A425" s="39"/>
      <c r="B425" s="40"/>
      <c r="C425" s="41"/>
      <c r="D425" s="218" t="s">
        <v>134</v>
      </c>
      <c r="E425" s="41"/>
      <c r="F425" s="219" t="s">
        <v>731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134</v>
      </c>
      <c r="AU425" s="18" t="s">
        <v>81</v>
      </c>
    </row>
    <row r="426" s="13" customFormat="1">
      <c r="A426" s="13"/>
      <c r="B426" s="223"/>
      <c r="C426" s="224"/>
      <c r="D426" s="225" t="s">
        <v>136</v>
      </c>
      <c r="E426" s="226" t="s">
        <v>19</v>
      </c>
      <c r="F426" s="227" t="s">
        <v>732</v>
      </c>
      <c r="G426" s="224"/>
      <c r="H426" s="226" t="s">
        <v>19</v>
      </c>
      <c r="I426" s="228"/>
      <c r="J426" s="224"/>
      <c r="K426" s="224"/>
      <c r="L426" s="229"/>
      <c r="M426" s="230"/>
      <c r="N426" s="231"/>
      <c r="O426" s="231"/>
      <c r="P426" s="231"/>
      <c r="Q426" s="231"/>
      <c r="R426" s="231"/>
      <c r="S426" s="231"/>
      <c r="T426" s="23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3" t="s">
        <v>136</v>
      </c>
      <c r="AU426" s="233" t="s">
        <v>81</v>
      </c>
      <c r="AV426" s="13" t="s">
        <v>79</v>
      </c>
      <c r="AW426" s="13" t="s">
        <v>32</v>
      </c>
      <c r="AX426" s="13" t="s">
        <v>71</v>
      </c>
      <c r="AY426" s="233" t="s">
        <v>126</v>
      </c>
    </row>
    <row r="427" s="14" customFormat="1">
      <c r="A427" s="14"/>
      <c r="B427" s="234"/>
      <c r="C427" s="235"/>
      <c r="D427" s="225" t="s">
        <v>136</v>
      </c>
      <c r="E427" s="236" t="s">
        <v>19</v>
      </c>
      <c r="F427" s="237" t="s">
        <v>733</v>
      </c>
      <c r="G427" s="235"/>
      <c r="H427" s="238">
        <v>10.800000000000001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4" t="s">
        <v>136</v>
      </c>
      <c r="AU427" s="244" t="s">
        <v>81</v>
      </c>
      <c r="AV427" s="14" t="s">
        <v>81</v>
      </c>
      <c r="AW427" s="14" t="s">
        <v>32</v>
      </c>
      <c r="AX427" s="14" t="s">
        <v>71</v>
      </c>
      <c r="AY427" s="244" t="s">
        <v>126</v>
      </c>
    </row>
    <row r="428" s="14" customFormat="1">
      <c r="A428" s="14"/>
      <c r="B428" s="234"/>
      <c r="C428" s="235"/>
      <c r="D428" s="225" t="s">
        <v>136</v>
      </c>
      <c r="E428" s="236" t="s">
        <v>19</v>
      </c>
      <c r="F428" s="237" t="s">
        <v>147</v>
      </c>
      <c r="G428" s="235"/>
      <c r="H428" s="238">
        <v>3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4" t="s">
        <v>136</v>
      </c>
      <c r="AU428" s="244" t="s">
        <v>81</v>
      </c>
      <c r="AV428" s="14" t="s">
        <v>81</v>
      </c>
      <c r="AW428" s="14" t="s">
        <v>32</v>
      </c>
      <c r="AX428" s="14" t="s">
        <v>71</v>
      </c>
      <c r="AY428" s="244" t="s">
        <v>126</v>
      </c>
    </row>
    <row r="429" s="13" customFormat="1">
      <c r="A429" s="13"/>
      <c r="B429" s="223"/>
      <c r="C429" s="224"/>
      <c r="D429" s="225" t="s">
        <v>136</v>
      </c>
      <c r="E429" s="226" t="s">
        <v>19</v>
      </c>
      <c r="F429" s="227" t="s">
        <v>734</v>
      </c>
      <c r="G429" s="224"/>
      <c r="H429" s="226" t="s">
        <v>19</v>
      </c>
      <c r="I429" s="228"/>
      <c r="J429" s="224"/>
      <c r="K429" s="224"/>
      <c r="L429" s="229"/>
      <c r="M429" s="230"/>
      <c r="N429" s="231"/>
      <c r="O429" s="231"/>
      <c r="P429" s="231"/>
      <c r="Q429" s="231"/>
      <c r="R429" s="231"/>
      <c r="S429" s="231"/>
      <c r="T429" s="23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3" t="s">
        <v>136</v>
      </c>
      <c r="AU429" s="233" t="s">
        <v>81</v>
      </c>
      <c r="AV429" s="13" t="s">
        <v>79</v>
      </c>
      <c r="AW429" s="13" t="s">
        <v>32</v>
      </c>
      <c r="AX429" s="13" t="s">
        <v>71</v>
      </c>
      <c r="AY429" s="233" t="s">
        <v>126</v>
      </c>
    </row>
    <row r="430" s="14" customFormat="1">
      <c r="A430" s="14"/>
      <c r="B430" s="234"/>
      <c r="C430" s="235"/>
      <c r="D430" s="225" t="s">
        <v>136</v>
      </c>
      <c r="E430" s="236" t="s">
        <v>19</v>
      </c>
      <c r="F430" s="237" t="s">
        <v>735</v>
      </c>
      <c r="G430" s="235"/>
      <c r="H430" s="238">
        <v>41.5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4" t="s">
        <v>136</v>
      </c>
      <c r="AU430" s="244" t="s">
        <v>81</v>
      </c>
      <c r="AV430" s="14" t="s">
        <v>81</v>
      </c>
      <c r="AW430" s="14" t="s">
        <v>32</v>
      </c>
      <c r="AX430" s="14" t="s">
        <v>71</v>
      </c>
      <c r="AY430" s="244" t="s">
        <v>126</v>
      </c>
    </row>
    <row r="431" s="15" customFormat="1">
      <c r="A431" s="15"/>
      <c r="B431" s="245"/>
      <c r="C431" s="246"/>
      <c r="D431" s="225" t="s">
        <v>136</v>
      </c>
      <c r="E431" s="247" t="s">
        <v>19</v>
      </c>
      <c r="F431" s="248" t="s">
        <v>139</v>
      </c>
      <c r="G431" s="246"/>
      <c r="H431" s="249">
        <v>55.299999999999997</v>
      </c>
      <c r="I431" s="250"/>
      <c r="J431" s="246"/>
      <c r="K431" s="246"/>
      <c r="L431" s="251"/>
      <c r="M431" s="252"/>
      <c r="N431" s="253"/>
      <c r="O431" s="253"/>
      <c r="P431" s="253"/>
      <c r="Q431" s="253"/>
      <c r="R431" s="253"/>
      <c r="S431" s="253"/>
      <c r="T431" s="25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5" t="s">
        <v>136</v>
      </c>
      <c r="AU431" s="255" t="s">
        <v>81</v>
      </c>
      <c r="AV431" s="15" t="s">
        <v>133</v>
      </c>
      <c r="AW431" s="15" t="s">
        <v>32</v>
      </c>
      <c r="AX431" s="15" t="s">
        <v>79</v>
      </c>
      <c r="AY431" s="255" t="s">
        <v>126</v>
      </c>
    </row>
    <row r="432" s="2" customFormat="1" ht="16.5" customHeight="1">
      <c r="A432" s="39"/>
      <c r="B432" s="40"/>
      <c r="C432" s="256" t="s">
        <v>357</v>
      </c>
      <c r="D432" s="256" t="s">
        <v>221</v>
      </c>
      <c r="E432" s="257" t="s">
        <v>736</v>
      </c>
      <c r="F432" s="258" t="s">
        <v>737</v>
      </c>
      <c r="G432" s="259" t="s">
        <v>162</v>
      </c>
      <c r="H432" s="260">
        <v>55.299999999999997</v>
      </c>
      <c r="I432" s="261"/>
      <c r="J432" s="262">
        <f>ROUND(I432*H432,2)</f>
        <v>0</v>
      </c>
      <c r="K432" s="258" t="s">
        <v>132</v>
      </c>
      <c r="L432" s="263"/>
      <c r="M432" s="264" t="s">
        <v>19</v>
      </c>
      <c r="N432" s="265" t="s">
        <v>42</v>
      </c>
      <c r="O432" s="85"/>
      <c r="P432" s="214">
        <f>O432*H432</f>
        <v>0</v>
      </c>
      <c r="Q432" s="214">
        <v>0</v>
      </c>
      <c r="R432" s="214">
        <f>Q432*H432</f>
        <v>0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155</v>
      </c>
      <c r="AT432" s="216" t="s">
        <v>221</v>
      </c>
      <c r="AU432" s="216" t="s">
        <v>81</v>
      </c>
      <c r="AY432" s="18" t="s">
        <v>126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79</v>
      </c>
      <c r="BK432" s="217">
        <f>ROUND(I432*H432,2)</f>
        <v>0</v>
      </c>
      <c r="BL432" s="18" t="s">
        <v>133</v>
      </c>
      <c r="BM432" s="216" t="s">
        <v>537</v>
      </c>
    </row>
    <row r="433" s="2" customFormat="1" ht="16.5" customHeight="1">
      <c r="A433" s="39"/>
      <c r="B433" s="40"/>
      <c r="C433" s="256" t="s">
        <v>540</v>
      </c>
      <c r="D433" s="256" t="s">
        <v>221</v>
      </c>
      <c r="E433" s="257" t="s">
        <v>738</v>
      </c>
      <c r="F433" s="258" t="s">
        <v>739</v>
      </c>
      <c r="G433" s="259" t="s">
        <v>162</v>
      </c>
      <c r="H433" s="260">
        <v>55.299999999999997</v>
      </c>
      <c r="I433" s="261"/>
      <c r="J433" s="262">
        <f>ROUND(I433*H433,2)</f>
        <v>0</v>
      </c>
      <c r="K433" s="258" t="s">
        <v>132</v>
      </c>
      <c r="L433" s="263"/>
      <c r="M433" s="264" t="s">
        <v>19</v>
      </c>
      <c r="N433" s="265" t="s">
        <v>42</v>
      </c>
      <c r="O433" s="85"/>
      <c r="P433" s="214">
        <f>O433*H433</f>
        <v>0</v>
      </c>
      <c r="Q433" s="214">
        <v>0</v>
      </c>
      <c r="R433" s="214">
        <f>Q433*H433</f>
        <v>0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155</v>
      </c>
      <c r="AT433" s="216" t="s">
        <v>221</v>
      </c>
      <c r="AU433" s="216" t="s">
        <v>81</v>
      </c>
      <c r="AY433" s="18" t="s">
        <v>126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79</v>
      </c>
      <c r="BK433" s="217">
        <f>ROUND(I433*H433,2)</f>
        <v>0</v>
      </c>
      <c r="BL433" s="18" t="s">
        <v>133</v>
      </c>
      <c r="BM433" s="216" t="s">
        <v>543</v>
      </c>
    </row>
    <row r="434" s="2" customFormat="1" ht="16.5" customHeight="1">
      <c r="A434" s="39"/>
      <c r="B434" s="40"/>
      <c r="C434" s="256" t="s">
        <v>361</v>
      </c>
      <c r="D434" s="256" t="s">
        <v>221</v>
      </c>
      <c r="E434" s="257" t="s">
        <v>740</v>
      </c>
      <c r="F434" s="258" t="s">
        <v>741</v>
      </c>
      <c r="G434" s="259" t="s">
        <v>418</v>
      </c>
      <c r="H434" s="260">
        <v>8</v>
      </c>
      <c r="I434" s="261"/>
      <c r="J434" s="262">
        <f>ROUND(I434*H434,2)</f>
        <v>0</v>
      </c>
      <c r="K434" s="258" t="s">
        <v>132</v>
      </c>
      <c r="L434" s="263"/>
      <c r="M434" s="264" t="s">
        <v>19</v>
      </c>
      <c r="N434" s="265" t="s">
        <v>42</v>
      </c>
      <c r="O434" s="85"/>
      <c r="P434" s="214">
        <f>O434*H434</f>
        <v>0</v>
      </c>
      <c r="Q434" s="214">
        <v>0</v>
      </c>
      <c r="R434" s="214">
        <f>Q434*H434</f>
        <v>0</v>
      </c>
      <c r="S434" s="214">
        <v>0</v>
      </c>
      <c r="T434" s="215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6" t="s">
        <v>155</v>
      </c>
      <c r="AT434" s="216" t="s">
        <v>221</v>
      </c>
      <c r="AU434" s="216" t="s">
        <v>81</v>
      </c>
      <c r="AY434" s="18" t="s">
        <v>126</v>
      </c>
      <c r="BE434" s="217">
        <f>IF(N434="základní",J434,0)</f>
        <v>0</v>
      </c>
      <c r="BF434" s="217">
        <f>IF(N434="snížená",J434,0)</f>
        <v>0</v>
      </c>
      <c r="BG434" s="217">
        <f>IF(N434="zákl. přenesená",J434,0)</f>
        <v>0</v>
      </c>
      <c r="BH434" s="217">
        <f>IF(N434="sníž. přenesená",J434,0)</f>
        <v>0</v>
      </c>
      <c r="BI434" s="217">
        <f>IF(N434="nulová",J434,0)</f>
        <v>0</v>
      </c>
      <c r="BJ434" s="18" t="s">
        <v>79</v>
      </c>
      <c r="BK434" s="217">
        <f>ROUND(I434*H434,2)</f>
        <v>0</v>
      </c>
      <c r="BL434" s="18" t="s">
        <v>133</v>
      </c>
      <c r="BM434" s="216" t="s">
        <v>548</v>
      </c>
    </row>
    <row r="435" s="2" customFormat="1" ht="16.5" customHeight="1">
      <c r="A435" s="39"/>
      <c r="B435" s="40"/>
      <c r="C435" s="205" t="s">
        <v>553</v>
      </c>
      <c r="D435" s="205" t="s">
        <v>128</v>
      </c>
      <c r="E435" s="206" t="s">
        <v>520</v>
      </c>
      <c r="F435" s="207" t="s">
        <v>521</v>
      </c>
      <c r="G435" s="208" t="s">
        <v>162</v>
      </c>
      <c r="H435" s="209">
        <v>29.800000000000001</v>
      </c>
      <c r="I435" s="210"/>
      <c r="J435" s="211">
        <f>ROUND(I435*H435,2)</f>
        <v>0</v>
      </c>
      <c r="K435" s="207" t="s">
        <v>19</v>
      </c>
      <c r="L435" s="45"/>
      <c r="M435" s="212" t="s">
        <v>19</v>
      </c>
      <c r="N435" s="213" t="s">
        <v>42</v>
      </c>
      <c r="O435" s="85"/>
      <c r="P435" s="214">
        <f>O435*H435</f>
        <v>0</v>
      </c>
      <c r="Q435" s="214">
        <v>0</v>
      </c>
      <c r="R435" s="214">
        <f>Q435*H435</f>
        <v>0</v>
      </c>
      <c r="S435" s="214">
        <v>0</v>
      </c>
      <c r="T435" s="215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6" t="s">
        <v>133</v>
      </c>
      <c r="AT435" s="216" t="s">
        <v>128</v>
      </c>
      <c r="AU435" s="216" t="s">
        <v>81</v>
      </c>
      <c r="AY435" s="18" t="s">
        <v>126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18" t="s">
        <v>79</v>
      </c>
      <c r="BK435" s="217">
        <f>ROUND(I435*H435,2)</f>
        <v>0</v>
      </c>
      <c r="BL435" s="18" t="s">
        <v>133</v>
      </c>
      <c r="BM435" s="216" t="s">
        <v>555</v>
      </c>
    </row>
    <row r="436" s="14" customFormat="1">
      <c r="A436" s="14"/>
      <c r="B436" s="234"/>
      <c r="C436" s="235"/>
      <c r="D436" s="225" t="s">
        <v>136</v>
      </c>
      <c r="E436" s="236" t="s">
        <v>19</v>
      </c>
      <c r="F436" s="237" t="s">
        <v>742</v>
      </c>
      <c r="G436" s="235"/>
      <c r="H436" s="238">
        <v>29.800000000000001</v>
      </c>
      <c r="I436" s="239"/>
      <c r="J436" s="235"/>
      <c r="K436" s="235"/>
      <c r="L436" s="240"/>
      <c r="M436" s="241"/>
      <c r="N436" s="242"/>
      <c r="O436" s="242"/>
      <c r="P436" s="242"/>
      <c r="Q436" s="242"/>
      <c r="R436" s="242"/>
      <c r="S436" s="242"/>
      <c r="T436" s="24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4" t="s">
        <v>136</v>
      </c>
      <c r="AU436" s="244" t="s">
        <v>81</v>
      </c>
      <c r="AV436" s="14" t="s">
        <v>81</v>
      </c>
      <c r="AW436" s="14" t="s">
        <v>32</v>
      </c>
      <c r="AX436" s="14" t="s">
        <v>71</v>
      </c>
      <c r="AY436" s="244" t="s">
        <v>126</v>
      </c>
    </row>
    <row r="437" s="15" customFormat="1">
      <c r="A437" s="15"/>
      <c r="B437" s="245"/>
      <c r="C437" s="246"/>
      <c r="D437" s="225" t="s">
        <v>136</v>
      </c>
      <c r="E437" s="247" t="s">
        <v>19</v>
      </c>
      <c r="F437" s="248" t="s">
        <v>139</v>
      </c>
      <c r="G437" s="246"/>
      <c r="H437" s="249">
        <v>29.800000000000001</v>
      </c>
      <c r="I437" s="250"/>
      <c r="J437" s="246"/>
      <c r="K437" s="246"/>
      <c r="L437" s="251"/>
      <c r="M437" s="252"/>
      <c r="N437" s="253"/>
      <c r="O437" s="253"/>
      <c r="P437" s="253"/>
      <c r="Q437" s="253"/>
      <c r="R437" s="253"/>
      <c r="S437" s="253"/>
      <c r="T437" s="25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5" t="s">
        <v>136</v>
      </c>
      <c r="AU437" s="255" t="s">
        <v>81</v>
      </c>
      <c r="AV437" s="15" t="s">
        <v>133</v>
      </c>
      <c r="AW437" s="15" t="s">
        <v>32</v>
      </c>
      <c r="AX437" s="15" t="s">
        <v>79</v>
      </c>
      <c r="AY437" s="255" t="s">
        <v>126</v>
      </c>
    </row>
    <row r="438" s="2" customFormat="1" ht="16.5" customHeight="1">
      <c r="A438" s="39"/>
      <c r="B438" s="40"/>
      <c r="C438" s="205" t="s">
        <v>366</v>
      </c>
      <c r="D438" s="205" t="s">
        <v>128</v>
      </c>
      <c r="E438" s="206" t="s">
        <v>743</v>
      </c>
      <c r="F438" s="207" t="s">
        <v>744</v>
      </c>
      <c r="G438" s="208" t="s">
        <v>526</v>
      </c>
      <c r="H438" s="209">
        <v>1</v>
      </c>
      <c r="I438" s="210"/>
      <c r="J438" s="211">
        <f>ROUND(I438*H438,2)</f>
        <v>0</v>
      </c>
      <c r="K438" s="207" t="s">
        <v>19</v>
      </c>
      <c r="L438" s="45"/>
      <c r="M438" s="212" t="s">
        <v>19</v>
      </c>
      <c r="N438" s="213" t="s">
        <v>42</v>
      </c>
      <c r="O438" s="85"/>
      <c r="P438" s="214">
        <f>O438*H438</f>
        <v>0</v>
      </c>
      <c r="Q438" s="214">
        <v>0</v>
      </c>
      <c r="R438" s="214">
        <f>Q438*H438</f>
        <v>0</v>
      </c>
      <c r="S438" s="214">
        <v>0</v>
      </c>
      <c r="T438" s="215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16" t="s">
        <v>133</v>
      </c>
      <c r="AT438" s="216" t="s">
        <v>128</v>
      </c>
      <c r="AU438" s="216" t="s">
        <v>81</v>
      </c>
      <c r="AY438" s="18" t="s">
        <v>126</v>
      </c>
      <c r="BE438" s="217">
        <f>IF(N438="základní",J438,0)</f>
        <v>0</v>
      </c>
      <c r="BF438" s="217">
        <f>IF(N438="snížená",J438,0)</f>
        <v>0</v>
      </c>
      <c r="BG438" s="217">
        <f>IF(N438="zákl. přenesená",J438,0)</f>
        <v>0</v>
      </c>
      <c r="BH438" s="217">
        <f>IF(N438="sníž. přenesená",J438,0)</f>
        <v>0</v>
      </c>
      <c r="BI438" s="217">
        <f>IF(N438="nulová",J438,0)</f>
        <v>0</v>
      </c>
      <c r="BJ438" s="18" t="s">
        <v>79</v>
      </c>
      <c r="BK438" s="217">
        <f>ROUND(I438*H438,2)</f>
        <v>0</v>
      </c>
      <c r="BL438" s="18" t="s">
        <v>133</v>
      </c>
      <c r="BM438" s="216" t="s">
        <v>561</v>
      </c>
    </row>
    <row r="439" s="12" customFormat="1" ht="22.8" customHeight="1">
      <c r="A439" s="12"/>
      <c r="B439" s="189"/>
      <c r="C439" s="190"/>
      <c r="D439" s="191" t="s">
        <v>70</v>
      </c>
      <c r="E439" s="203" t="s">
        <v>528</v>
      </c>
      <c r="F439" s="203" t="s">
        <v>529</v>
      </c>
      <c r="G439" s="190"/>
      <c r="H439" s="190"/>
      <c r="I439" s="193"/>
      <c r="J439" s="204">
        <f>BK439</f>
        <v>0</v>
      </c>
      <c r="K439" s="190"/>
      <c r="L439" s="195"/>
      <c r="M439" s="196"/>
      <c r="N439" s="197"/>
      <c r="O439" s="197"/>
      <c r="P439" s="198">
        <f>SUM(P440:P464)</f>
        <v>0</v>
      </c>
      <c r="Q439" s="197"/>
      <c r="R439" s="198">
        <f>SUM(R440:R464)</f>
        <v>0</v>
      </c>
      <c r="S439" s="197"/>
      <c r="T439" s="199">
        <f>SUM(T440:T464)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00" t="s">
        <v>79</v>
      </c>
      <c r="AT439" s="201" t="s">
        <v>70</v>
      </c>
      <c r="AU439" s="201" t="s">
        <v>79</v>
      </c>
      <c r="AY439" s="200" t="s">
        <v>126</v>
      </c>
      <c r="BK439" s="202">
        <f>SUM(BK440:BK464)</f>
        <v>0</v>
      </c>
    </row>
    <row r="440" s="2" customFormat="1" ht="24.15" customHeight="1">
      <c r="A440" s="39"/>
      <c r="B440" s="40"/>
      <c r="C440" s="205" t="s">
        <v>566</v>
      </c>
      <c r="D440" s="205" t="s">
        <v>128</v>
      </c>
      <c r="E440" s="206" t="s">
        <v>531</v>
      </c>
      <c r="F440" s="207" t="s">
        <v>532</v>
      </c>
      <c r="G440" s="208" t="s">
        <v>224</v>
      </c>
      <c r="H440" s="209">
        <v>197.46700000000001</v>
      </c>
      <c r="I440" s="210"/>
      <c r="J440" s="211">
        <f>ROUND(I440*H440,2)</f>
        <v>0</v>
      </c>
      <c r="K440" s="207" t="s">
        <v>132</v>
      </c>
      <c r="L440" s="45"/>
      <c r="M440" s="212" t="s">
        <v>19</v>
      </c>
      <c r="N440" s="213" t="s">
        <v>42</v>
      </c>
      <c r="O440" s="85"/>
      <c r="P440" s="214">
        <f>O440*H440</f>
        <v>0</v>
      </c>
      <c r="Q440" s="214">
        <v>0</v>
      </c>
      <c r="R440" s="214">
        <f>Q440*H440</f>
        <v>0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133</v>
      </c>
      <c r="AT440" s="216" t="s">
        <v>128</v>
      </c>
      <c r="AU440" s="216" t="s">
        <v>81</v>
      </c>
      <c r="AY440" s="18" t="s">
        <v>126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79</v>
      </c>
      <c r="BK440" s="217">
        <f>ROUND(I440*H440,2)</f>
        <v>0</v>
      </c>
      <c r="BL440" s="18" t="s">
        <v>133</v>
      </c>
      <c r="BM440" s="216" t="s">
        <v>569</v>
      </c>
    </row>
    <row r="441" s="2" customFormat="1">
      <c r="A441" s="39"/>
      <c r="B441" s="40"/>
      <c r="C441" s="41"/>
      <c r="D441" s="218" t="s">
        <v>134</v>
      </c>
      <c r="E441" s="41"/>
      <c r="F441" s="219" t="s">
        <v>534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134</v>
      </c>
      <c r="AU441" s="18" t="s">
        <v>81</v>
      </c>
    </row>
    <row r="442" s="2" customFormat="1" ht="24.15" customHeight="1">
      <c r="A442" s="39"/>
      <c r="B442" s="40"/>
      <c r="C442" s="205" t="s">
        <v>370</v>
      </c>
      <c r="D442" s="205" t="s">
        <v>128</v>
      </c>
      <c r="E442" s="206" t="s">
        <v>535</v>
      </c>
      <c r="F442" s="207" t="s">
        <v>536</v>
      </c>
      <c r="G442" s="208" t="s">
        <v>224</v>
      </c>
      <c r="H442" s="209">
        <v>3751.873</v>
      </c>
      <c r="I442" s="210"/>
      <c r="J442" s="211">
        <f>ROUND(I442*H442,2)</f>
        <v>0</v>
      </c>
      <c r="K442" s="207" t="s">
        <v>132</v>
      </c>
      <c r="L442" s="45"/>
      <c r="M442" s="212" t="s">
        <v>19</v>
      </c>
      <c r="N442" s="213" t="s">
        <v>42</v>
      </c>
      <c r="O442" s="85"/>
      <c r="P442" s="214">
        <f>O442*H442</f>
        <v>0</v>
      </c>
      <c r="Q442" s="214">
        <v>0</v>
      </c>
      <c r="R442" s="214">
        <f>Q442*H442</f>
        <v>0</v>
      </c>
      <c r="S442" s="214">
        <v>0</v>
      </c>
      <c r="T442" s="215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6" t="s">
        <v>133</v>
      </c>
      <c r="AT442" s="216" t="s">
        <v>128</v>
      </c>
      <c r="AU442" s="216" t="s">
        <v>81</v>
      </c>
      <c r="AY442" s="18" t="s">
        <v>126</v>
      </c>
      <c r="BE442" s="217">
        <f>IF(N442="základní",J442,0)</f>
        <v>0</v>
      </c>
      <c r="BF442" s="217">
        <f>IF(N442="snížená",J442,0)</f>
        <v>0</v>
      </c>
      <c r="BG442" s="217">
        <f>IF(N442="zákl. přenesená",J442,0)</f>
        <v>0</v>
      </c>
      <c r="BH442" s="217">
        <f>IF(N442="sníž. přenesená",J442,0)</f>
        <v>0</v>
      </c>
      <c r="BI442" s="217">
        <f>IF(N442="nulová",J442,0)</f>
        <v>0</v>
      </c>
      <c r="BJ442" s="18" t="s">
        <v>79</v>
      </c>
      <c r="BK442" s="217">
        <f>ROUND(I442*H442,2)</f>
        <v>0</v>
      </c>
      <c r="BL442" s="18" t="s">
        <v>133</v>
      </c>
      <c r="BM442" s="216" t="s">
        <v>577</v>
      </c>
    </row>
    <row r="443" s="2" customFormat="1">
      <c r="A443" s="39"/>
      <c r="B443" s="40"/>
      <c r="C443" s="41"/>
      <c r="D443" s="218" t="s">
        <v>134</v>
      </c>
      <c r="E443" s="41"/>
      <c r="F443" s="219" t="s">
        <v>538</v>
      </c>
      <c r="G443" s="41"/>
      <c r="H443" s="41"/>
      <c r="I443" s="220"/>
      <c r="J443" s="41"/>
      <c r="K443" s="41"/>
      <c r="L443" s="45"/>
      <c r="M443" s="221"/>
      <c r="N443" s="222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134</v>
      </c>
      <c r="AU443" s="18" t="s">
        <v>81</v>
      </c>
    </row>
    <row r="444" s="14" customFormat="1">
      <c r="A444" s="14"/>
      <c r="B444" s="234"/>
      <c r="C444" s="235"/>
      <c r="D444" s="225" t="s">
        <v>136</v>
      </c>
      <c r="E444" s="236" t="s">
        <v>19</v>
      </c>
      <c r="F444" s="237" t="s">
        <v>745</v>
      </c>
      <c r="G444" s="235"/>
      <c r="H444" s="238">
        <v>3751.873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4" t="s">
        <v>136</v>
      </c>
      <c r="AU444" s="244" t="s">
        <v>81</v>
      </c>
      <c r="AV444" s="14" t="s">
        <v>81</v>
      </c>
      <c r="AW444" s="14" t="s">
        <v>32</v>
      </c>
      <c r="AX444" s="14" t="s">
        <v>71</v>
      </c>
      <c r="AY444" s="244" t="s">
        <v>126</v>
      </c>
    </row>
    <row r="445" s="15" customFormat="1">
      <c r="A445" s="15"/>
      <c r="B445" s="245"/>
      <c r="C445" s="246"/>
      <c r="D445" s="225" t="s">
        <v>136</v>
      </c>
      <c r="E445" s="247" t="s">
        <v>19</v>
      </c>
      <c r="F445" s="248" t="s">
        <v>139</v>
      </c>
      <c r="G445" s="246"/>
      <c r="H445" s="249">
        <v>3751.873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5" t="s">
        <v>136</v>
      </c>
      <c r="AU445" s="255" t="s">
        <v>81</v>
      </c>
      <c r="AV445" s="15" t="s">
        <v>133</v>
      </c>
      <c r="AW445" s="15" t="s">
        <v>32</v>
      </c>
      <c r="AX445" s="15" t="s">
        <v>79</v>
      </c>
      <c r="AY445" s="255" t="s">
        <v>126</v>
      </c>
    </row>
    <row r="446" s="2" customFormat="1" ht="16.5" customHeight="1">
      <c r="A446" s="39"/>
      <c r="B446" s="40"/>
      <c r="C446" s="205" t="s">
        <v>581</v>
      </c>
      <c r="D446" s="205" t="s">
        <v>128</v>
      </c>
      <c r="E446" s="206" t="s">
        <v>541</v>
      </c>
      <c r="F446" s="207" t="s">
        <v>542</v>
      </c>
      <c r="G446" s="208" t="s">
        <v>224</v>
      </c>
      <c r="H446" s="209">
        <v>197.46700000000001</v>
      </c>
      <c r="I446" s="210"/>
      <c r="J446" s="211">
        <f>ROUND(I446*H446,2)</f>
        <v>0</v>
      </c>
      <c r="K446" s="207" t="s">
        <v>132</v>
      </c>
      <c r="L446" s="45"/>
      <c r="M446" s="212" t="s">
        <v>19</v>
      </c>
      <c r="N446" s="213" t="s">
        <v>42</v>
      </c>
      <c r="O446" s="85"/>
      <c r="P446" s="214">
        <f>O446*H446</f>
        <v>0</v>
      </c>
      <c r="Q446" s="214">
        <v>0</v>
      </c>
      <c r="R446" s="214">
        <f>Q446*H446</f>
        <v>0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133</v>
      </c>
      <c r="AT446" s="216" t="s">
        <v>128</v>
      </c>
      <c r="AU446" s="216" t="s">
        <v>81</v>
      </c>
      <c r="AY446" s="18" t="s">
        <v>126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79</v>
      </c>
      <c r="BK446" s="217">
        <f>ROUND(I446*H446,2)</f>
        <v>0</v>
      </c>
      <c r="BL446" s="18" t="s">
        <v>133</v>
      </c>
      <c r="BM446" s="216" t="s">
        <v>584</v>
      </c>
    </row>
    <row r="447" s="2" customFormat="1">
      <c r="A447" s="39"/>
      <c r="B447" s="40"/>
      <c r="C447" s="41"/>
      <c r="D447" s="218" t="s">
        <v>134</v>
      </c>
      <c r="E447" s="41"/>
      <c r="F447" s="219" t="s">
        <v>544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134</v>
      </c>
      <c r="AU447" s="18" t="s">
        <v>81</v>
      </c>
    </row>
    <row r="448" s="14" customFormat="1">
      <c r="A448" s="14"/>
      <c r="B448" s="234"/>
      <c r="C448" s="235"/>
      <c r="D448" s="225" t="s">
        <v>136</v>
      </c>
      <c r="E448" s="236" t="s">
        <v>19</v>
      </c>
      <c r="F448" s="237" t="s">
        <v>746</v>
      </c>
      <c r="G448" s="235"/>
      <c r="H448" s="238">
        <v>197.46700000000001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4" t="s">
        <v>136</v>
      </c>
      <c r="AU448" s="244" t="s">
        <v>81</v>
      </c>
      <c r="AV448" s="14" t="s">
        <v>81</v>
      </c>
      <c r="AW448" s="14" t="s">
        <v>32</v>
      </c>
      <c r="AX448" s="14" t="s">
        <v>71</v>
      </c>
      <c r="AY448" s="244" t="s">
        <v>126</v>
      </c>
    </row>
    <row r="449" s="15" customFormat="1">
      <c r="A449" s="15"/>
      <c r="B449" s="245"/>
      <c r="C449" s="246"/>
      <c r="D449" s="225" t="s">
        <v>136</v>
      </c>
      <c r="E449" s="247" t="s">
        <v>19</v>
      </c>
      <c r="F449" s="248" t="s">
        <v>139</v>
      </c>
      <c r="G449" s="246"/>
      <c r="H449" s="249">
        <v>197.46700000000001</v>
      </c>
      <c r="I449" s="250"/>
      <c r="J449" s="246"/>
      <c r="K449" s="246"/>
      <c r="L449" s="251"/>
      <c r="M449" s="252"/>
      <c r="N449" s="253"/>
      <c r="O449" s="253"/>
      <c r="P449" s="253"/>
      <c r="Q449" s="253"/>
      <c r="R449" s="253"/>
      <c r="S449" s="253"/>
      <c r="T449" s="25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5" t="s">
        <v>136</v>
      </c>
      <c r="AU449" s="255" t="s">
        <v>81</v>
      </c>
      <c r="AV449" s="15" t="s">
        <v>133</v>
      </c>
      <c r="AW449" s="15" t="s">
        <v>32</v>
      </c>
      <c r="AX449" s="15" t="s">
        <v>79</v>
      </c>
      <c r="AY449" s="255" t="s">
        <v>126</v>
      </c>
    </row>
    <row r="450" s="2" customFormat="1" ht="24.15" customHeight="1">
      <c r="A450" s="39"/>
      <c r="B450" s="40"/>
      <c r="C450" s="205" t="s">
        <v>375</v>
      </c>
      <c r="D450" s="205" t="s">
        <v>128</v>
      </c>
      <c r="E450" s="206" t="s">
        <v>546</v>
      </c>
      <c r="F450" s="207" t="s">
        <v>547</v>
      </c>
      <c r="G450" s="208" t="s">
        <v>224</v>
      </c>
      <c r="H450" s="209">
        <v>27.643999999999998</v>
      </c>
      <c r="I450" s="210"/>
      <c r="J450" s="211">
        <f>ROUND(I450*H450,2)</f>
        <v>0</v>
      </c>
      <c r="K450" s="207" t="s">
        <v>150</v>
      </c>
      <c r="L450" s="45"/>
      <c r="M450" s="212" t="s">
        <v>19</v>
      </c>
      <c r="N450" s="213" t="s">
        <v>42</v>
      </c>
      <c r="O450" s="85"/>
      <c r="P450" s="214">
        <f>O450*H450</f>
        <v>0</v>
      </c>
      <c r="Q450" s="214">
        <v>0</v>
      </c>
      <c r="R450" s="214">
        <f>Q450*H450</f>
        <v>0</v>
      </c>
      <c r="S450" s="214">
        <v>0</v>
      </c>
      <c r="T450" s="215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6" t="s">
        <v>133</v>
      </c>
      <c r="AT450" s="216" t="s">
        <v>128</v>
      </c>
      <c r="AU450" s="216" t="s">
        <v>81</v>
      </c>
      <c r="AY450" s="18" t="s">
        <v>126</v>
      </c>
      <c r="BE450" s="217">
        <f>IF(N450="základní",J450,0)</f>
        <v>0</v>
      </c>
      <c r="BF450" s="217">
        <f>IF(N450="snížená",J450,0)</f>
        <v>0</v>
      </c>
      <c r="BG450" s="217">
        <f>IF(N450="zákl. přenesená",J450,0)</f>
        <v>0</v>
      </c>
      <c r="BH450" s="217">
        <f>IF(N450="sníž. přenesená",J450,0)</f>
        <v>0</v>
      </c>
      <c r="BI450" s="217">
        <f>IF(N450="nulová",J450,0)</f>
        <v>0</v>
      </c>
      <c r="BJ450" s="18" t="s">
        <v>79</v>
      </c>
      <c r="BK450" s="217">
        <f>ROUND(I450*H450,2)</f>
        <v>0</v>
      </c>
      <c r="BL450" s="18" t="s">
        <v>133</v>
      </c>
      <c r="BM450" s="216" t="s">
        <v>592</v>
      </c>
    </row>
    <row r="451" s="2" customFormat="1">
      <c r="A451" s="39"/>
      <c r="B451" s="40"/>
      <c r="C451" s="41"/>
      <c r="D451" s="218" t="s">
        <v>134</v>
      </c>
      <c r="E451" s="41"/>
      <c r="F451" s="219" t="s">
        <v>549</v>
      </c>
      <c r="G451" s="41"/>
      <c r="H451" s="41"/>
      <c r="I451" s="220"/>
      <c r="J451" s="41"/>
      <c r="K451" s="41"/>
      <c r="L451" s="45"/>
      <c r="M451" s="221"/>
      <c r="N451" s="222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134</v>
      </c>
      <c r="AU451" s="18" t="s">
        <v>81</v>
      </c>
    </row>
    <row r="452" s="14" customFormat="1">
      <c r="A452" s="14"/>
      <c r="B452" s="234"/>
      <c r="C452" s="235"/>
      <c r="D452" s="225" t="s">
        <v>136</v>
      </c>
      <c r="E452" s="236" t="s">
        <v>19</v>
      </c>
      <c r="F452" s="237" t="s">
        <v>747</v>
      </c>
      <c r="G452" s="235"/>
      <c r="H452" s="238">
        <v>10.66</v>
      </c>
      <c r="I452" s="239"/>
      <c r="J452" s="235"/>
      <c r="K452" s="235"/>
      <c r="L452" s="240"/>
      <c r="M452" s="241"/>
      <c r="N452" s="242"/>
      <c r="O452" s="242"/>
      <c r="P452" s="242"/>
      <c r="Q452" s="242"/>
      <c r="R452" s="242"/>
      <c r="S452" s="242"/>
      <c r="T452" s="24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4" t="s">
        <v>136</v>
      </c>
      <c r="AU452" s="244" t="s">
        <v>81</v>
      </c>
      <c r="AV452" s="14" t="s">
        <v>81</v>
      </c>
      <c r="AW452" s="14" t="s">
        <v>32</v>
      </c>
      <c r="AX452" s="14" t="s">
        <v>71</v>
      </c>
      <c r="AY452" s="244" t="s">
        <v>126</v>
      </c>
    </row>
    <row r="453" s="14" customFormat="1">
      <c r="A453" s="14"/>
      <c r="B453" s="234"/>
      <c r="C453" s="235"/>
      <c r="D453" s="225" t="s">
        <v>136</v>
      </c>
      <c r="E453" s="236" t="s">
        <v>19</v>
      </c>
      <c r="F453" s="237" t="s">
        <v>748</v>
      </c>
      <c r="G453" s="235"/>
      <c r="H453" s="238">
        <v>0.71499999999999997</v>
      </c>
      <c r="I453" s="239"/>
      <c r="J453" s="235"/>
      <c r="K453" s="235"/>
      <c r="L453" s="240"/>
      <c r="M453" s="241"/>
      <c r="N453" s="242"/>
      <c r="O453" s="242"/>
      <c r="P453" s="242"/>
      <c r="Q453" s="242"/>
      <c r="R453" s="242"/>
      <c r="S453" s="242"/>
      <c r="T453" s="24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4" t="s">
        <v>136</v>
      </c>
      <c r="AU453" s="244" t="s">
        <v>81</v>
      </c>
      <c r="AV453" s="14" t="s">
        <v>81</v>
      </c>
      <c r="AW453" s="14" t="s">
        <v>32</v>
      </c>
      <c r="AX453" s="14" t="s">
        <v>71</v>
      </c>
      <c r="AY453" s="244" t="s">
        <v>126</v>
      </c>
    </row>
    <row r="454" s="14" customFormat="1">
      <c r="A454" s="14"/>
      <c r="B454" s="234"/>
      <c r="C454" s="235"/>
      <c r="D454" s="225" t="s">
        <v>136</v>
      </c>
      <c r="E454" s="236" t="s">
        <v>19</v>
      </c>
      <c r="F454" s="237" t="s">
        <v>749</v>
      </c>
      <c r="G454" s="235"/>
      <c r="H454" s="238">
        <v>16.268999999999998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4" t="s">
        <v>136</v>
      </c>
      <c r="AU454" s="244" t="s">
        <v>81</v>
      </c>
      <c r="AV454" s="14" t="s">
        <v>81</v>
      </c>
      <c r="AW454" s="14" t="s">
        <v>32</v>
      </c>
      <c r="AX454" s="14" t="s">
        <v>71</v>
      </c>
      <c r="AY454" s="244" t="s">
        <v>126</v>
      </c>
    </row>
    <row r="455" s="15" customFormat="1">
      <c r="A455" s="15"/>
      <c r="B455" s="245"/>
      <c r="C455" s="246"/>
      <c r="D455" s="225" t="s">
        <v>136</v>
      </c>
      <c r="E455" s="247" t="s">
        <v>19</v>
      </c>
      <c r="F455" s="248" t="s">
        <v>139</v>
      </c>
      <c r="G455" s="246"/>
      <c r="H455" s="249">
        <v>27.643999999999998</v>
      </c>
      <c r="I455" s="250"/>
      <c r="J455" s="246"/>
      <c r="K455" s="246"/>
      <c r="L455" s="251"/>
      <c r="M455" s="252"/>
      <c r="N455" s="253"/>
      <c r="O455" s="253"/>
      <c r="P455" s="253"/>
      <c r="Q455" s="253"/>
      <c r="R455" s="253"/>
      <c r="S455" s="253"/>
      <c r="T455" s="254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55" t="s">
        <v>136</v>
      </c>
      <c r="AU455" s="255" t="s">
        <v>81</v>
      </c>
      <c r="AV455" s="15" t="s">
        <v>133</v>
      </c>
      <c r="AW455" s="15" t="s">
        <v>32</v>
      </c>
      <c r="AX455" s="15" t="s">
        <v>79</v>
      </c>
      <c r="AY455" s="255" t="s">
        <v>126</v>
      </c>
    </row>
    <row r="456" s="2" customFormat="1" ht="24.15" customHeight="1">
      <c r="A456" s="39"/>
      <c r="B456" s="40"/>
      <c r="C456" s="205" t="s">
        <v>598</v>
      </c>
      <c r="D456" s="205" t="s">
        <v>128</v>
      </c>
      <c r="E456" s="206" t="s">
        <v>554</v>
      </c>
      <c r="F456" s="207" t="s">
        <v>254</v>
      </c>
      <c r="G456" s="208" t="s">
        <v>224</v>
      </c>
      <c r="H456" s="209">
        <v>163.756</v>
      </c>
      <c r="I456" s="210"/>
      <c r="J456" s="211">
        <f>ROUND(I456*H456,2)</f>
        <v>0</v>
      </c>
      <c r="K456" s="207" t="s">
        <v>150</v>
      </c>
      <c r="L456" s="45"/>
      <c r="M456" s="212" t="s">
        <v>19</v>
      </c>
      <c r="N456" s="213" t="s">
        <v>42</v>
      </c>
      <c r="O456" s="85"/>
      <c r="P456" s="214">
        <f>O456*H456</f>
        <v>0</v>
      </c>
      <c r="Q456" s="214">
        <v>0</v>
      </c>
      <c r="R456" s="214">
        <f>Q456*H456</f>
        <v>0</v>
      </c>
      <c r="S456" s="214">
        <v>0</v>
      </c>
      <c r="T456" s="215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6" t="s">
        <v>133</v>
      </c>
      <c r="AT456" s="216" t="s">
        <v>128</v>
      </c>
      <c r="AU456" s="216" t="s">
        <v>81</v>
      </c>
      <c r="AY456" s="18" t="s">
        <v>126</v>
      </c>
      <c r="BE456" s="217">
        <f>IF(N456="základní",J456,0)</f>
        <v>0</v>
      </c>
      <c r="BF456" s="217">
        <f>IF(N456="snížená",J456,0)</f>
        <v>0</v>
      </c>
      <c r="BG456" s="217">
        <f>IF(N456="zákl. přenesená",J456,0)</f>
        <v>0</v>
      </c>
      <c r="BH456" s="217">
        <f>IF(N456="sníž. přenesená",J456,0)</f>
        <v>0</v>
      </c>
      <c r="BI456" s="217">
        <f>IF(N456="nulová",J456,0)</f>
        <v>0</v>
      </c>
      <c r="BJ456" s="18" t="s">
        <v>79</v>
      </c>
      <c r="BK456" s="217">
        <f>ROUND(I456*H456,2)</f>
        <v>0</v>
      </c>
      <c r="BL456" s="18" t="s">
        <v>133</v>
      </c>
      <c r="BM456" s="216" t="s">
        <v>602</v>
      </c>
    </row>
    <row r="457" s="2" customFormat="1">
      <c r="A457" s="39"/>
      <c r="B457" s="40"/>
      <c r="C457" s="41"/>
      <c r="D457" s="218" t="s">
        <v>134</v>
      </c>
      <c r="E457" s="41"/>
      <c r="F457" s="219" t="s">
        <v>556</v>
      </c>
      <c r="G457" s="41"/>
      <c r="H457" s="41"/>
      <c r="I457" s="220"/>
      <c r="J457" s="41"/>
      <c r="K457" s="41"/>
      <c r="L457" s="45"/>
      <c r="M457" s="221"/>
      <c r="N457" s="222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134</v>
      </c>
      <c r="AU457" s="18" t="s">
        <v>81</v>
      </c>
    </row>
    <row r="458" s="14" customFormat="1">
      <c r="A458" s="14"/>
      <c r="B458" s="234"/>
      <c r="C458" s="235"/>
      <c r="D458" s="225" t="s">
        <v>136</v>
      </c>
      <c r="E458" s="236" t="s">
        <v>19</v>
      </c>
      <c r="F458" s="237" t="s">
        <v>750</v>
      </c>
      <c r="G458" s="235"/>
      <c r="H458" s="238">
        <v>151.22800000000001</v>
      </c>
      <c r="I458" s="239"/>
      <c r="J458" s="235"/>
      <c r="K458" s="235"/>
      <c r="L458" s="240"/>
      <c r="M458" s="241"/>
      <c r="N458" s="242"/>
      <c r="O458" s="242"/>
      <c r="P458" s="242"/>
      <c r="Q458" s="242"/>
      <c r="R458" s="242"/>
      <c r="S458" s="242"/>
      <c r="T458" s="24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4" t="s">
        <v>136</v>
      </c>
      <c r="AU458" s="244" t="s">
        <v>81</v>
      </c>
      <c r="AV458" s="14" t="s">
        <v>81</v>
      </c>
      <c r="AW458" s="14" t="s">
        <v>32</v>
      </c>
      <c r="AX458" s="14" t="s">
        <v>71</v>
      </c>
      <c r="AY458" s="244" t="s">
        <v>126</v>
      </c>
    </row>
    <row r="459" s="14" customFormat="1">
      <c r="A459" s="14"/>
      <c r="B459" s="234"/>
      <c r="C459" s="235"/>
      <c r="D459" s="225" t="s">
        <v>136</v>
      </c>
      <c r="E459" s="236" t="s">
        <v>19</v>
      </c>
      <c r="F459" s="237" t="s">
        <v>751</v>
      </c>
      <c r="G459" s="235"/>
      <c r="H459" s="238">
        <v>12.528000000000001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4" t="s">
        <v>136</v>
      </c>
      <c r="AU459" s="244" t="s">
        <v>81</v>
      </c>
      <c r="AV459" s="14" t="s">
        <v>81</v>
      </c>
      <c r="AW459" s="14" t="s">
        <v>32</v>
      </c>
      <c r="AX459" s="14" t="s">
        <v>71</v>
      </c>
      <c r="AY459" s="244" t="s">
        <v>126</v>
      </c>
    </row>
    <row r="460" s="15" customFormat="1">
      <c r="A460" s="15"/>
      <c r="B460" s="245"/>
      <c r="C460" s="246"/>
      <c r="D460" s="225" t="s">
        <v>136</v>
      </c>
      <c r="E460" s="247" t="s">
        <v>19</v>
      </c>
      <c r="F460" s="248" t="s">
        <v>139</v>
      </c>
      <c r="G460" s="246"/>
      <c r="H460" s="249">
        <v>163.756</v>
      </c>
      <c r="I460" s="250"/>
      <c r="J460" s="246"/>
      <c r="K460" s="246"/>
      <c r="L460" s="251"/>
      <c r="M460" s="252"/>
      <c r="N460" s="253"/>
      <c r="O460" s="253"/>
      <c r="P460" s="253"/>
      <c r="Q460" s="253"/>
      <c r="R460" s="253"/>
      <c r="S460" s="253"/>
      <c r="T460" s="254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5" t="s">
        <v>136</v>
      </c>
      <c r="AU460" s="255" t="s">
        <v>81</v>
      </c>
      <c r="AV460" s="15" t="s">
        <v>133</v>
      </c>
      <c r="AW460" s="15" t="s">
        <v>32</v>
      </c>
      <c r="AX460" s="15" t="s">
        <v>79</v>
      </c>
      <c r="AY460" s="255" t="s">
        <v>126</v>
      </c>
    </row>
    <row r="461" s="2" customFormat="1" ht="24.15" customHeight="1">
      <c r="A461" s="39"/>
      <c r="B461" s="40"/>
      <c r="C461" s="205" t="s">
        <v>379</v>
      </c>
      <c r="D461" s="205" t="s">
        <v>128</v>
      </c>
      <c r="E461" s="206" t="s">
        <v>559</v>
      </c>
      <c r="F461" s="207" t="s">
        <v>560</v>
      </c>
      <c r="G461" s="208" t="s">
        <v>224</v>
      </c>
      <c r="H461" s="209">
        <v>6.0670000000000002</v>
      </c>
      <c r="I461" s="210"/>
      <c r="J461" s="211">
        <f>ROUND(I461*H461,2)</f>
        <v>0</v>
      </c>
      <c r="K461" s="207" t="s">
        <v>132</v>
      </c>
      <c r="L461" s="45"/>
      <c r="M461" s="212" t="s">
        <v>19</v>
      </c>
      <c r="N461" s="213" t="s">
        <v>42</v>
      </c>
      <c r="O461" s="85"/>
      <c r="P461" s="214">
        <f>O461*H461</f>
        <v>0</v>
      </c>
      <c r="Q461" s="214">
        <v>0</v>
      </c>
      <c r="R461" s="214">
        <f>Q461*H461</f>
        <v>0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133</v>
      </c>
      <c r="AT461" s="216" t="s">
        <v>128</v>
      </c>
      <c r="AU461" s="216" t="s">
        <v>81</v>
      </c>
      <c r="AY461" s="18" t="s">
        <v>126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79</v>
      </c>
      <c r="BK461" s="217">
        <f>ROUND(I461*H461,2)</f>
        <v>0</v>
      </c>
      <c r="BL461" s="18" t="s">
        <v>133</v>
      </c>
      <c r="BM461" s="216" t="s">
        <v>606</v>
      </c>
    </row>
    <row r="462" s="2" customFormat="1">
      <c r="A462" s="39"/>
      <c r="B462" s="40"/>
      <c r="C462" s="41"/>
      <c r="D462" s="218" t="s">
        <v>134</v>
      </c>
      <c r="E462" s="41"/>
      <c r="F462" s="219" t="s">
        <v>562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134</v>
      </c>
      <c r="AU462" s="18" t="s">
        <v>81</v>
      </c>
    </row>
    <row r="463" s="14" customFormat="1">
      <c r="A463" s="14"/>
      <c r="B463" s="234"/>
      <c r="C463" s="235"/>
      <c r="D463" s="225" t="s">
        <v>136</v>
      </c>
      <c r="E463" s="236" t="s">
        <v>19</v>
      </c>
      <c r="F463" s="237" t="s">
        <v>752</v>
      </c>
      <c r="G463" s="235"/>
      <c r="H463" s="238">
        <v>6.0670000000000002</v>
      </c>
      <c r="I463" s="239"/>
      <c r="J463" s="235"/>
      <c r="K463" s="235"/>
      <c r="L463" s="240"/>
      <c r="M463" s="241"/>
      <c r="N463" s="242"/>
      <c r="O463" s="242"/>
      <c r="P463" s="242"/>
      <c r="Q463" s="242"/>
      <c r="R463" s="242"/>
      <c r="S463" s="242"/>
      <c r="T463" s="24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4" t="s">
        <v>136</v>
      </c>
      <c r="AU463" s="244" t="s">
        <v>81</v>
      </c>
      <c r="AV463" s="14" t="s">
        <v>81</v>
      </c>
      <c r="AW463" s="14" t="s">
        <v>32</v>
      </c>
      <c r="AX463" s="14" t="s">
        <v>71</v>
      </c>
      <c r="AY463" s="244" t="s">
        <v>126</v>
      </c>
    </row>
    <row r="464" s="15" customFormat="1">
      <c r="A464" s="15"/>
      <c r="B464" s="245"/>
      <c r="C464" s="246"/>
      <c r="D464" s="225" t="s">
        <v>136</v>
      </c>
      <c r="E464" s="247" t="s">
        <v>19</v>
      </c>
      <c r="F464" s="248" t="s">
        <v>139</v>
      </c>
      <c r="G464" s="246"/>
      <c r="H464" s="249">
        <v>6.0670000000000002</v>
      </c>
      <c r="I464" s="250"/>
      <c r="J464" s="246"/>
      <c r="K464" s="246"/>
      <c r="L464" s="251"/>
      <c r="M464" s="252"/>
      <c r="N464" s="253"/>
      <c r="O464" s="253"/>
      <c r="P464" s="253"/>
      <c r="Q464" s="253"/>
      <c r="R464" s="253"/>
      <c r="S464" s="253"/>
      <c r="T464" s="25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5" t="s">
        <v>136</v>
      </c>
      <c r="AU464" s="255" t="s">
        <v>81</v>
      </c>
      <c r="AV464" s="15" t="s">
        <v>133</v>
      </c>
      <c r="AW464" s="15" t="s">
        <v>32</v>
      </c>
      <c r="AX464" s="15" t="s">
        <v>79</v>
      </c>
      <c r="AY464" s="255" t="s">
        <v>126</v>
      </c>
    </row>
    <row r="465" s="12" customFormat="1" ht="22.8" customHeight="1">
      <c r="A465" s="12"/>
      <c r="B465" s="189"/>
      <c r="C465" s="190"/>
      <c r="D465" s="191" t="s">
        <v>70</v>
      </c>
      <c r="E465" s="203" t="s">
        <v>564</v>
      </c>
      <c r="F465" s="203" t="s">
        <v>565</v>
      </c>
      <c r="G465" s="190"/>
      <c r="H465" s="190"/>
      <c r="I465" s="193"/>
      <c r="J465" s="204">
        <f>BK465</f>
        <v>0</v>
      </c>
      <c r="K465" s="190"/>
      <c r="L465" s="195"/>
      <c r="M465" s="196"/>
      <c r="N465" s="197"/>
      <c r="O465" s="197"/>
      <c r="P465" s="198">
        <f>SUM(P466:P467)</f>
        <v>0</v>
      </c>
      <c r="Q465" s="197"/>
      <c r="R465" s="198">
        <f>SUM(R466:R467)</f>
        <v>0</v>
      </c>
      <c r="S465" s="197"/>
      <c r="T465" s="199">
        <f>SUM(T466:T467)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0" t="s">
        <v>79</v>
      </c>
      <c r="AT465" s="201" t="s">
        <v>70</v>
      </c>
      <c r="AU465" s="201" t="s">
        <v>79</v>
      </c>
      <c r="AY465" s="200" t="s">
        <v>126</v>
      </c>
      <c r="BK465" s="202">
        <f>SUM(BK466:BK467)</f>
        <v>0</v>
      </c>
    </row>
    <row r="466" s="2" customFormat="1" ht="24.15" customHeight="1">
      <c r="A466" s="39"/>
      <c r="B466" s="40"/>
      <c r="C466" s="205" t="s">
        <v>607</v>
      </c>
      <c r="D466" s="205" t="s">
        <v>128</v>
      </c>
      <c r="E466" s="206" t="s">
        <v>567</v>
      </c>
      <c r="F466" s="207" t="s">
        <v>568</v>
      </c>
      <c r="G466" s="208" t="s">
        <v>224</v>
      </c>
      <c r="H466" s="209">
        <v>800.88599999999997</v>
      </c>
      <c r="I466" s="210"/>
      <c r="J466" s="211">
        <f>ROUND(I466*H466,2)</f>
        <v>0</v>
      </c>
      <c r="K466" s="207" t="s">
        <v>150</v>
      </c>
      <c r="L466" s="45"/>
      <c r="M466" s="212" t="s">
        <v>19</v>
      </c>
      <c r="N466" s="213" t="s">
        <v>42</v>
      </c>
      <c r="O466" s="85"/>
      <c r="P466" s="214">
        <f>O466*H466</f>
        <v>0</v>
      </c>
      <c r="Q466" s="214">
        <v>0</v>
      </c>
      <c r="R466" s="214">
        <f>Q466*H466</f>
        <v>0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133</v>
      </c>
      <c r="AT466" s="216" t="s">
        <v>128</v>
      </c>
      <c r="AU466" s="216" t="s">
        <v>81</v>
      </c>
      <c r="AY466" s="18" t="s">
        <v>126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79</v>
      </c>
      <c r="BK466" s="217">
        <f>ROUND(I466*H466,2)</f>
        <v>0</v>
      </c>
      <c r="BL466" s="18" t="s">
        <v>133</v>
      </c>
      <c r="BM466" s="216" t="s">
        <v>610</v>
      </c>
    </row>
    <row r="467" s="2" customFormat="1">
      <c r="A467" s="39"/>
      <c r="B467" s="40"/>
      <c r="C467" s="41"/>
      <c r="D467" s="218" t="s">
        <v>134</v>
      </c>
      <c r="E467" s="41"/>
      <c r="F467" s="219" t="s">
        <v>570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134</v>
      </c>
      <c r="AU467" s="18" t="s">
        <v>81</v>
      </c>
    </row>
    <row r="468" s="12" customFormat="1" ht="25.92" customHeight="1">
      <c r="A468" s="12"/>
      <c r="B468" s="189"/>
      <c r="C468" s="190"/>
      <c r="D468" s="191" t="s">
        <v>70</v>
      </c>
      <c r="E468" s="192" t="s">
        <v>571</v>
      </c>
      <c r="F468" s="192" t="s">
        <v>572</v>
      </c>
      <c r="G468" s="190"/>
      <c r="H468" s="190"/>
      <c r="I468" s="193"/>
      <c r="J468" s="194">
        <f>BK468</f>
        <v>0</v>
      </c>
      <c r="K468" s="190"/>
      <c r="L468" s="195"/>
      <c r="M468" s="196"/>
      <c r="N468" s="197"/>
      <c r="O468" s="197"/>
      <c r="P468" s="198">
        <f>P469</f>
        <v>0</v>
      </c>
      <c r="Q468" s="197"/>
      <c r="R468" s="198">
        <f>R469</f>
        <v>0</v>
      </c>
      <c r="S468" s="197"/>
      <c r="T468" s="199">
        <f>T469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0" t="s">
        <v>81</v>
      </c>
      <c r="AT468" s="201" t="s">
        <v>70</v>
      </c>
      <c r="AU468" s="201" t="s">
        <v>71</v>
      </c>
      <c r="AY468" s="200" t="s">
        <v>126</v>
      </c>
      <c r="BK468" s="202">
        <f>BK469</f>
        <v>0</v>
      </c>
    </row>
    <row r="469" s="12" customFormat="1" ht="22.8" customHeight="1">
      <c r="A469" s="12"/>
      <c r="B469" s="189"/>
      <c r="C469" s="190"/>
      <c r="D469" s="191" t="s">
        <v>70</v>
      </c>
      <c r="E469" s="203" t="s">
        <v>573</v>
      </c>
      <c r="F469" s="203" t="s">
        <v>574</v>
      </c>
      <c r="G469" s="190"/>
      <c r="H469" s="190"/>
      <c r="I469" s="193"/>
      <c r="J469" s="204">
        <f>BK469</f>
        <v>0</v>
      </c>
      <c r="K469" s="190"/>
      <c r="L469" s="195"/>
      <c r="M469" s="196"/>
      <c r="N469" s="197"/>
      <c r="O469" s="197"/>
      <c r="P469" s="198">
        <f>SUM(P470:P478)</f>
        <v>0</v>
      </c>
      <c r="Q469" s="197"/>
      <c r="R469" s="198">
        <f>SUM(R470:R478)</f>
        <v>0</v>
      </c>
      <c r="S469" s="197"/>
      <c r="T469" s="199">
        <f>SUM(T470:T478)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0" t="s">
        <v>81</v>
      </c>
      <c r="AT469" s="201" t="s">
        <v>70</v>
      </c>
      <c r="AU469" s="201" t="s">
        <v>79</v>
      </c>
      <c r="AY469" s="200" t="s">
        <v>126</v>
      </c>
      <c r="BK469" s="202">
        <f>SUM(BK470:BK478)</f>
        <v>0</v>
      </c>
    </row>
    <row r="470" s="2" customFormat="1" ht="24.15" customHeight="1">
      <c r="A470" s="39"/>
      <c r="B470" s="40"/>
      <c r="C470" s="205" t="s">
        <v>384</v>
      </c>
      <c r="D470" s="205" t="s">
        <v>128</v>
      </c>
      <c r="E470" s="206" t="s">
        <v>575</v>
      </c>
      <c r="F470" s="207" t="s">
        <v>576</v>
      </c>
      <c r="G470" s="208" t="s">
        <v>131</v>
      </c>
      <c r="H470" s="209">
        <v>122.64</v>
      </c>
      <c r="I470" s="210"/>
      <c r="J470" s="211">
        <f>ROUND(I470*H470,2)</f>
        <v>0</v>
      </c>
      <c r="K470" s="207" t="s">
        <v>132</v>
      </c>
      <c r="L470" s="45"/>
      <c r="M470" s="212" t="s">
        <v>19</v>
      </c>
      <c r="N470" s="213" t="s">
        <v>42</v>
      </c>
      <c r="O470" s="85"/>
      <c r="P470" s="214">
        <f>O470*H470</f>
        <v>0</v>
      </c>
      <c r="Q470" s="214">
        <v>0</v>
      </c>
      <c r="R470" s="214">
        <f>Q470*H470</f>
        <v>0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186</v>
      </c>
      <c r="AT470" s="216" t="s">
        <v>128</v>
      </c>
      <c r="AU470" s="216" t="s">
        <v>81</v>
      </c>
      <c r="AY470" s="18" t="s">
        <v>126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79</v>
      </c>
      <c r="BK470" s="217">
        <f>ROUND(I470*H470,2)</f>
        <v>0</v>
      </c>
      <c r="BL470" s="18" t="s">
        <v>186</v>
      </c>
      <c r="BM470" s="216" t="s">
        <v>613</v>
      </c>
    </row>
    <row r="471" s="2" customFormat="1">
      <c r="A471" s="39"/>
      <c r="B471" s="40"/>
      <c r="C471" s="41"/>
      <c r="D471" s="218" t="s">
        <v>134</v>
      </c>
      <c r="E471" s="41"/>
      <c r="F471" s="219" t="s">
        <v>578</v>
      </c>
      <c r="G471" s="41"/>
      <c r="H471" s="41"/>
      <c r="I471" s="220"/>
      <c r="J471" s="41"/>
      <c r="K471" s="41"/>
      <c r="L471" s="45"/>
      <c r="M471" s="221"/>
      <c r="N471" s="222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134</v>
      </c>
      <c r="AU471" s="18" t="s">
        <v>81</v>
      </c>
    </row>
    <row r="472" s="14" customFormat="1">
      <c r="A472" s="14"/>
      <c r="B472" s="234"/>
      <c r="C472" s="235"/>
      <c r="D472" s="225" t="s">
        <v>136</v>
      </c>
      <c r="E472" s="236" t="s">
        <v>19</v>
      </c>
      <c r="F472" s="237" t="s">
        <v>753</v>
      </c>
      <c r="G472" s="235"/>
      <c r="H472" s="238">
        <v>28.079999999999998</v>
      </c>
      <c r="I472" s="239"/>
      <c r="J472" s="235"/>
      <c r="K472" s="235"/>
      <c r="L472" s="240"/>
      <c r="M472" s="241"/>
      <c r="N472" s="242"/>
      <c r="O472" s="242"/>
      <c r="P472" s="242"/>
      <c r="Q472" s="242"/>
      <c r="R472" s="242"/>
      <c r="S472" s="242"/>
      <c r="T472" s="24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4" t="s">
        <v>136</v>
      </c>
      <c r="AU472" s="244" t="s">
        <v>81</v>
      </c>
      <c r="AV472" s="14" t="s">
        <v>81</v>
      </c>
      <c r="AW472" s="14" t="s">
        <v>32</v>
      </c>
      <c r="AX472" s="14" t="s">
        <v>71</v>
      </c>
      <c r="AY472" s="244" t="s">
        <v>126</v>
      </c>
    </row>
    <row r="473" s="14" customFormat="1">
      <c r="A473" s="14"/>
      <c r="B473" s="234"/>
      <c r="C473" s="235"/>
      <c r="D473" s="225" t="s">
        <v>136</v>
      </c>
      <c r="E473" s="236" t="s">
        <v>19</v>
      </c>
      <c r="F473" s="237" t="s">
        <v>754</v>
      </c>
      <c r="G473" s="235"/>
      <c r="H473" s="238">
        <v>27.899999999999999</v>
      </c>
      <c r="I473" s="239"/>
      <c r="J473" s="235"/>
      <c r="K473" s="235"/>
      <c r="L473" s="240"/>
      <c r="M473" s="241"/>
      <c r="N473" s="242"/>
      <c r="O473" s="242"/>
      <c r="P473" s="242"/>
      <c r="Q473" s="242"/>
      <c r="R473" s="242"/>
      <c r="S473" s="242"/>
      <c r="T473" s="24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4" t="s">
        <v>136</v>
      </c>
      <c r="AU473" s="244" t="s">
        <v>81</v>
      </c>
      <c r="AV473" s="14" t="s">
        <v>81</v>
      </c>
      <c r="AW473" s="14" t="s">
        <v>32</v>
      </c>
      <c r="AX473" s="14" t="s">
        <v>71</v>
      </c>
      <c r="AY473" s="244" t="s">
        <v>126</v>
      </c>
    </row>
    <row r="474" s="14" customFormat="1">
      <c r="A474" s="14"/>
      <c r="B474" s="234"/>
      <c r="C474" s="235"/>
      <c r="D474" s="225" t="s">
        <v>136</v>
      </c>
      <c r="E474" s="236" t="s">
        <v>19</v>
      </c>
      <c r="F474" s="237" t="s">
        <v>755</v>
      </c>
      <c r="G474" s="235"/>
      <c r="H474" s="238">
        <v>34.020000000000003</v>
      </c>
      <c r="I474" s="239"/>
      <c r="J474" s="235"/>
      <c r="K474" s="235"/>
      <c r="L474" s="240"/>
      <c r="M474" s="241"/>
      <c r="N474" s="242"/>
      <c r="O474" s="242"/>
      <c r="P474" s="242"/>
      <c r="Q474" s="242"/>
      <c r="R474" s="242"/>
      <c r="S474" s="242"/>
      <c r="T474" s="24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4" t="s">
        <v>136</v>
      </c>
      <c r="AU474" s="244" t="s">
        <v>81</v>
      </c>
      <c r="AV474" s="14" t="s">
        <v>81</v>
      </c>
      <c r="AW474" s="14" t="s">
        <v>32</v>
      </c>
      <c r="AX474" s="14" t="s">
        <v>71</v>
      </c>
      <c r="AY474" s="244" t="s">
        <v>126</v>
      </c>
    </row>
    <row r="475" s="14" customFormat="1">
      <c r="A475" s="14"/>
      <c r="B475" s="234"/>
      <c r="C475" s="235"/>
      <c r="D475" s="225" t="s">
        <v>136</v>
      </c>
      <c r="E475" s="236" t="s">
        <v>19</v>
      </c>
      <c r="F475" s="237" t="s">
        <v>756</v>
      </c>
      <c r="G475" s="235"/>
      <c r="H475" s="238">
        <v>32.640000000000001</v>
      </c>
      <c r="I475" s="239"/>
      <c r="J475" s="235"/>
      <c r="K475" s="235"/>
      <c r="L475" s="240"/>
      <c r="M475" s="241"/>
      <c r="N475" s="242"/>
      <c r="O475" s="242"/>
      <c r="P475" s="242"/>
      <c r="Q475" s="242"/>
      <c r="R475" s="242"/>
      <c r="S475" s="242"/>
      <c r="T475" s="24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4" t="s">
        <v>136</v>
      </c>
      <c r="AU475" s="244" t="s">
        <v>81</v>
      </c>
      <c r="AV475" s="14" t="s">
        <v>81</v>
      </c>
      <c r="AW475" s="14" t="s">
        <v>32</v>
      </c>
      <c r="AX475" s="14" t="s">
        <v>71</v>
      </c>
      <c r="AY475" s="244" t="s">
        <v>126</v>
      </c>
    </row>
    <row r="476" s="15" customFormat="1">
      <c r="A476" s="15"/>
      <c r="B476" s="245"/>
      <c r="C476" s="246"/>
      <c r="D476" s="225" t="s">
        <v>136</v>
      </c>
      <c r="E476" s="247" t="s">
        <v>19</v>
      </c>
      <c r="F476" s="248" t="s">
        <v>139</v>
      </c>
      <c r="G476" s="246"/>
      <c r="H476" s="249">
        <v>122.64</v>
      </c>
      <c r="I476" s="250"/>
      <c r="J476" s="246"/>
      <c r="K476" s="246"/>
      <c r="L476" s="251"/>
      <c r="M476" s="252"/>
      <c r="N476" s="253"/>
      <c r="O476" s="253"/>
      <c r="P476" s="253"/>
      <c r="Q476" s="253"/>
      <c r="R476" s="253"/>
      <c r="S476" s="253"/>
      <c r="T476" s="25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5" t="s">
        <v>136</v>
      </c>
      <c r="AU476" s="255" t="s">
        <v>81</v>
      </c>
      <c r="AV476" s="15" t="s">
        <v>133</v>
      </c>
      <c r="AW476" s="15" t="s">
        <v>32</v>
      </c>
      <c r="AX476" s="15" t="s">
        <v>79</v>
      </c>
      <c r="AY476" s="255" t="s">
        <v>126</v>
      </c>
    </row>
    <row r="477" s="2" customFormat="1" ht="24.15" customHeight="1">
      <c r="A477" s="39"/>
      <c r="B477" s="40"/>
      <c r="C477" s="205" t="s">
        <v>617</v>
      </c>
      <c r="D477" s="205" t="s">
        <v>128</v>
      </c>
      <c r="E477" s="206" t="s">
        <v>582</v>
      </c>
      <c r="F477" s="207" t="s">
        <v>583</v>
      </c>
      <c r="G477" s="208" t="s">
        <v>224</v>
      </c>
      <c r="H477" s="209">
        <v>0.098000000000000004</v>
      </c>
      <c r="I477" s="210"/>
      <c r="J477" s="211">
        <f>ROUND(I477*H477,2)</f>
        <v>0</v>
      </c>
      <c r="K477" s="207" t="s">
        <v>132</v>
      </c>
      <c r="L477" s="45"/>
      <c r="M477" s="212" t="s">
        <v>19</v>
      </c>
      <c r="N477" s="213" t="s">
        <v>42</v>
      </c>
      <c r="O477" s="85"/>
      <c r="P477" s="214">
        <f>O477*H477</f>
        <v>0</v>
      </c>
      <c r="Q477" s="214">
        <v>0</v>
      </c>
      <c r="R477" s="214">
        <f>Q477*H477</f>
        <v>0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186</v>
      </c>
      <c r="AT477" s="216" t="s">
        <v>128</v>
      </c>
      <c r="AU477" s="216" t="s">
        <v>81</v>
      </c>
      <c r="AY477" s="18" t="s">
        <v>126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79</v>
      </c>
      <c r="BK477" s="217">
        <f>ROUND(I477*H477,2)</f>
        <v>0</v>
      </c>
      <c r="BL477" s="18" t="s">
        <v>186</v>
      </c>
      <c r="BM477" s="216" t="s">
        <v>620</v>
      </c>
    </row>
    <row r="478" s="2" customFormat="1">
      <c r="A478" s="39"/>
      <c r="B478" s="40"/>
      <c r="C478" s="41"/>
      <c r="D478" s="218" t="s">
        <v>134</v>
      </c>
      <c r="E478" s="41"/>
      <c r="F478" s="219" t="s">
        <v>585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134</v>
      </c>
      <c r="AU478" s="18" t="s">
        <v>81</v>
      </c>
    </row>
    <row r="479" s="12" customFormat="1" ht="25.92" customHeight="1">
      <c r="A479" s="12"/>
      <c r="B479" s="189"/>
      <c r="C479" s="190"/>
      <c r="D479" s="191" t="s">
        <v>70</v>
      </c>
      <c r="E479" s="192" t="s">
        <v>586</v>
      </c>
      <c r="F479" s="192" t="s">
        <v>587</v>
      </c>
      <c r="G479" s="190"/>
      <c r="H479" s="190"/>
      <c r="I479" s="193"/>
      <c r="J479" s="194">
        <f>BK479</f>
        <v>0</v>
      </c>
      <c r="K479" s="190"/>
      <c r="L479" s="195"/>
      <c r="M479" s="196"/>
      <c r="N479" s="197"/>
      <c r="O479" s="197"/>
      <c r="P479" s="198">
        <f>SUM(P480:P481)</f>
        <v>0</v>
      </c>
      <c r="Q479" s="197"/>
      <c r="R479" s="198">
        <f>SUM(R480:R481)</f>
        <v>0</v>
      </c>
      <c r="S479" s="197"/>
      <c r="T479" s="199">
        <f>SUM(T480:T481)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0" t="s">
        <v>133</v>
      </c>
      <c r="AT479" s="201" t="s">
        <v>70</v>
      </c>
      <c r="AU479" s="201" t="s">
        <v>71</v>
      </c>
      <c r="AY479" s="200" t="s">
        <v>126</v>
      </c>
      <c r="BK479" s="202">
        <f>SUM(BK480:BK481)</f>
        <v>0</v>
      </c>
    </row>
    <row r="480" s="2" customFormat="1" ht="16.5" customHeight="1">
      <c r="A480" s="39"/>
      <c r="B480" s="40"/>
      <c r="C480" s="205" t="s">
        <v>387</v>
      </c>
      <c r="D480" s="205" t="s">
        <v>128</v>
      </c>
      <c r="E480" s="206" t="s">
        <v>588</v>
      </c>
      <c r="F480" s="207" t="s">
        <v>589</v>
      </c>
      <c r="G480" s="208" t="s">
        <v>590</v>
      </c>
      <c r="H480" s="209">
        <v>40</v>
      </c>
      <c r="I480" s="210"/>
      <c r="J480" s="211">
        <f>ROUND(I480*H480,2)</f>
        <v>0</v>
      </c>
      <c r="K480" s="207" t="s">
        <v>150</v>
      </c>
      <c r="L480" s="45"/>
      <c r="M480" s="212" t="s">
        <v>19</v>
      </c>
      <c r="N480" s="213" t="s">
        <v>42</v>
      </c>
      <c r="O480" s="85"/>
      <c r="P480" s="214">
        <f>O480*H480</f>
        <v>0</v>
      </c>
      <c r="Q480" s="214">
        <v>0</v>
      </c>
      <c r="R480" s="214">
        <f>Q480*H480</f>
        <v>0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591</v>
      </c>
      <c r="AT480" s="216" t="s">
        <v>128</v>
      </c>
      <c r="AU480" s="216" t="s">
        <v>79</v>
      </c>
      <c r="AY480" s="18" t="s">
        <v>126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79</v>
      </c>
      <c r="BK480" s="217">
        <f>ROUND(I480*H480,2)</f>
        <v>0</v>
      </c>
      <c r="BL480" s="18" t="s">
        <v>591</v>
      </c>
      <c r="BM480" s="216" t="s">
        <v>624</v>
      </c>
    </row>
    <row r="481" s="2" customFormat="1">
      <c r="A481" s="39"/>
      <c r="B481" s="40"/>
      <c r="C481" s="41"/>
      <c r="D481" s="218" t="s">
        <v>134</v>
      </c>
      <c r="E481" s="41"/>
      <c r="F481" s="219" t="s">
        <v>593</v>
      </c>
      <c r="G481" s="41"/>
      <c r="H481" s="41"/>
      <c r="I481" s="220"/>
      <c r="J481" s="41"/>
      <c r="K481" s="41"/>
      <c r="L481" s="45"/>
      <c r="M481" s="221"/>
      <c r="N481" s="222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134</v>
      </c>
      <c r="AU481" s="18" t="s">
        <v>79</v>
      </c>
    </row>
    <row r="482" s="12" customFormat="1" ht="25.92" customHeight="1">
      <c r="A482" s="12"/>
      <c r="B482" s="189"/>
      <c r="C482" s="190"/>
      <c r="D482" s="191" t="s">
        <v>70</v>
      </c>
      <c r="E482" s="192" t="s">
        <v>594</v>
      </c>
      <c r="F482" s="192" t="s">
        <v>595</v>
      </c>
      <c r="G482" s="190"/>
      <c r="H482" s="190"/>
      <c r="I482" s="193"/>
      <c r="J482" s="194">
        <f>BK482</f>
        <v>0</v>
      </c>
      <c r="K482" s="190"/>
      <c r="L482" s="195"/>
      <c r="M482" s="196"/>
      <c r="N482" s="197"/>
      <c r="O482" s="197"/>
      <c r="P482" s="198">
        <f>P483+P500+P510</f>
        <v>0</v>
      </c>
      <c r="Q482" s="197"/>
      <c r="R482" s="198">
        <f>R483+R500+R510</f>
        <v>0</v>
      </c>
      <c r="S482" s="197"/>
      <c r="T482" s="199">
        <f>T483+T500+T510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0" t="s">
        <v>159</v>
      </c>
      <c r="AT482" s="201" t="s">
        <v>70</v>
      </c>
      <c r="AU482" s="201" t="s">
        <v>71</v>
      </c>
      <c r="AY482" s="200" t="s">
        <v>126</v>
      </c>
      <c r="BK482" s="202">
        <f>BK483+BK500+BK510</f>
        <v>0</v>
      </c>
    </row>
    <row r="483" s="12" customFormat="1" ht="22.8" customHeight="1">
      <c r="A483" s="12"/>
      <c r="B483" s="189"/>
      <c r="C483" s="190"/>
      <c r="D483" s="191" t="s">
        <v>70</v>
      </c>
      <c r="E483" s="203" t="s">
        <v>596</v>
      </c>
      <c r="F483" s="203" t="s">
        <v>597</v>
      </c>
      <c r="G483" s="190"/>
      <c r="H483" s="190"/>
      <c r="I483" s="193"/>
      <c r="J483" s="204">
        <f>BK483</f>
        <v>0</v>
      </c>
      <c r="K483" s="190"/>
      <c r="L483" s="195"/>
      <c r="M483" s="196"/>
      <c r="N483" s="197"/>
      <c r="O483" s="197"/>
      <c r="P483" s="198">
        <f>SUM(P484:P499)</f>
        <v>0</v>
      </c>
      <c r="Q483" s="197"/>
      <c r="R483" s="198">
        <f>SUM(R484:R499)</f>
        <v>0</v>
      </c>
      <c r="S483" s="197"/>
      <c r="T483" s="199">
        <f>SUM(T484:T499)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0" t="s">
        <v>159</v>
      </c>
      <c r="AT483" s="201" t="s">
        <v>70</v>
      </c>
      <c r="AU483" s="201" t="s">
        <v>79</v>
      </c>
      <c r="AY483" s="200" t="s">
        <v>126</v>
      </c>
      <c r="BK483" s="202">
        <f>SUM(BK484:BK499)</f>
        <v>0</v>
      </c>
    </row>
    <row r="484" s="2" customFormat="1" ht="16.5" customHeight="1">
      <c r="A484" s="39"/>
      <c r="B484" s="40"/>
      <c r="C484" s="205" t="s">
        <v>625</v>
      </c>
      <c r="D484" s="205" t="s">
        <v>128</v>
      </c>
      <c r="E484" s="206" t="s">
        <v>599</v>
      </c>
      <c r="F484" s="207" t="s">
        <v>600</v>
      </c>
      <c r="G484" s="208" t="s">
        <v>601</v>
      </c>
      <c r="H484" s="209">
        <v>20</v>
      </c>
      <c r="I484" s="210"/>
      <c r="J484" s="211">
        <f>ROUND(I484*H484,2)</f>
        <v>0</v>
      </c>
      <c r="K484" s="207" t="s">
        <v>19</v>
      </c>
      <c r="L484" s="45"/>
      <c r="M484" s="212" t="s">
        <v>19</v>
      </c>
      <c r="N484" s="213" t="s">
        <v>42</v>
      </c>
      <c r="O484" s="85"/>
      <c r="P484" s="214">
        <f>O484*H484</f>
        <v>0</v>
      </c>
      <c r="Q484" s="214">
        <v>0</v>
      </c>
      <c r="R484" s="214">
        <f>Q484*H484</f>
        <v>0</v>
      </c>
      <c r="S484" s="214">
        <v>0</v>
      </c>
      <c r="T484" s="215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6" t="s">
        <v>133</v>
      </c>
      <c r="AT484" s="216" t="s">
        <v>128</v>
      </c>
      <c r="AU484" s="216" t="s">
        <v>81</v>
      </c>
      <c r="AY484" s="18" t="s">
        <v>126</v>
      </c>
      <c r="BE484" s="217">
        <f>IF(N484="základní",J484,0)</f>
        <v>0</v>
      </c>
      <c r="BF484" s="217">
        <f>IF(N484="snížená",J484,0)</f>
        <v>0</v>
      </c>
      <c r="BG484" s="217">
        <f>IF(N484="zákl. přenesená",J484,0)</f>
        <v>0</v>
      </c>
      <c r="BH484" s="217">
        <f>IF(N484="sníž. přenesená",J484,0)</f>
        <v>0</v>
      </c>
      <c r="BI484" s="217">
        <f>IF(N484="nulová",J484,0)</f>
        <v>0</v>
      </c>
      <c r="BJ484" s="18" t="s">
        <v>79</v>
      </c>
      <c r="BK484" s="217">
        <f>ROUND(I484*H484,2)</f>
        <v>0</v>
      </c>
      <c r="BL484" s="18" t="s">
        <v>133</v>
      </c>
      <c r="BM484" s="216" t="s">
        <v>628</v>
      </c>
    </row>
    <row r="485" s="13" customFormat="1">
      <c r="A485" s="13"/>
      <c r="B485" s="223"/>
      <c r="C485" s="224"/>
      <c r="D485" s="225" t="s">
        <v>136</v>
      </c>
      <c r="E485" s="226" t="s">
        <v>19</v>
      </c>
      <c r="F485" s="227" t="s">
        <v>603</v>
      </c>
      <c r="G485" s="224"/>
      <c r="H485" s="226" t="s">
        <v>19</v>
      </c>
      <c r="I485" s="228"/>
      <c r="J485" s="224"/>
      <c r="K485" s="224"/>
      <c r="L485" s="229"/>
      <c r="M485" s="230"/>
      <c r="N485" s="231"/>
      <c r="O485" s="231"/>
      <c r="P485" s="231"/>
      <c r="Q485" s="231"/>
      <c r="R485" s="231"/>
      <c r="S485" s="231"/>
      <c r="T485" s="23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3" t="s">
        <v>136</v>
      </c>
      <c r="AU485" s="233" t="s">
        <v>81</v>
      </c>
      <c r="AV485" s="13" t="s">
        <v>79</v>
      </c>
      <c r="AW485" s="13" t="s">
        <v>32</v>
      </c>
      <c r="AX485" s="13" t="s">
        <v>71</v>
      </c>
      <c r="AY485" s="233" t="s">
        <v>126</v>
      </c>
    </row>
    <row r="486" s="14" customFormat="1">
      <c r="A486" s="14"/>
      <c r="B486" s="234"/>
      <c r="C486" s="235"/>
      <c r="D486" s="225" t="s">
        <v>136</v>
      </c>
      <c r="E486" s="236" t="s">
        <v>19</v>
      </c>
      <c r="F486" s="237" t="s">
        <v>205</v>
      </c>
      <c r="G486" s="235"/>
      <c r="H486" s="238">
        <v>20</v>
      </c>
      <c r="I486" s="239"/>
      <c r="J486" s="235"/>
      <c r="K486" s="235"/>
      <c r="L486" s="240"/>
      <c r="M486" s="241"/>
      <c r="N486" s="242"/>
      <c r="O486" s="242"/>
      <c r="P486" s="242"/>
      <c r="Q486" s="242"/>
      <c r="R486" s="242"/>
      <c r="S486" s="242"/>
      <c r="T486" s="24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4" t="s">
        <v>136</v>
      </c>
      <c r="AU486" s="244" t="s">
        <v>81</v>
      </c>
      <c r="AV486" s="14" t="s">
        <v>81</v>
      </c>
      <c r="AW486" s="14" t="s">
        <v>32</v>
      </c>
      <c r="AX486" s="14" t="s">
        <v>71</v>
      </c>
      <c r="AY486" s="244" t="s">
        <v>126</v>
      </c>
    </row>
    <row r="487" s="15" customFormat="1">
      <c r="A487" s="15"/>
      <c r="B487" s="245"/>
      <c r="C487" s="246"/>
      <c r="D487" s="225" t="s">
        <v>136</v>
      </c>
      <c r="E487" s="247" t="s">
        <v>19</v>
      </c>
      <c r="F487" s="248" t="s">
        <v>139</v>
      </c>
      <c r="G487" s="246"/>
      <c r="H487" s="249">
        <v>20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55" t="s">
        <v>136</v>
      </c>
      <c r="AU487" s="255" t="s">
        <v>81</v>
      </c>
      <c r="AV487" s="15" t="s">
        <v>133</v>
      </c>
      <c r="AW487" s="15" t="s">
        <v>32</v>
      </c>
      <c r="AX487" s="15" t="s">
        <v>79</v>
      </c>
      <c r="AY487" s="255" t="s">
        <v>126</v>
      </c>
    </row>
    <row r="488" s="2" customFormat="1" ht="16.5" customHeight="1">
      <c r="A488" s="39"/>
      <c r="B488" s="40"/>
      <c r="C488" s="205" t="s">
        <v>391</v>
      </c>
      <c r="D488" s="205" t="s">
        <v>128</v>
      </c>
      <c r="E488" s="206" t="s">
        <v>604</v>
      </c>
      <c r="F488" s="207" t="s">
        <v>605</v>
      </c>
      <c r="G488" s="208" t="s">
        <v>601</v>
      </c>
      <c r="H488" s="209">
        <v>10</v>
      </c>
      <c r="I488" s="210"/>
      <c r="J488" s="211">
        <f>ROUND(I488*H488,2)</f>
        <v>0</v>
      </c>
      <c r="K488" s="207" t="s">
        <v>19</v>
      </c>
      <c r="L488" s="45"/>
      <c r="M488" s="212" t="s">
        <v>19</v>
      </c>
      <c r="N488" s="213" t="s">
        <v>42</v>
      </c>
      <c r="O488" s="85"/>
      <c r="P488" s="214">
        <f>O488*H488</f>
        <v>0</v>
      </c>
      <c r="Q488" s="214">
        <v>0</v>
      </c>
      <c r="R488" s="214">
        <f>Q488*H488</f>
        <v>0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133</v>
      </c>
      <c r="AT488" s="216" t="s">
        <v>128</v>
      </c>
      <c r="AU488" s="216" t="s">
        <v>81</v>
      </c>
      <c r="AY488" s="18" t="s">
        <v>126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79</v>
      </c>
      <c r="BK488" s="217">
        <f>ROUND(I488*H488,2)</f>
        <v>0</v>
      </c>
      <c r="BL488" s="18" t="s">
        <v>133</v>
      </c>
      <c r="BM488" s="216" t="s">
        <v>632</v>
      </c>
    </row>
    <row r="489" s="13" customFormat="1">
      <c r="A489" s="13"/>
      <c r="B489" s="223"/>
      <c r="C489" s="224"/>
      <c r="D489" s="225" t="s">
        <v>136</v>
      </c>
      <c r="E489" s="226" t="s">
        <v>19</v>
      </c>
      <c r="F489" s="227" t="s">
        <v>603</v>
      </c>
      <c r="G489" s="224"/>
      <c r="H489" s="226" t="s">
        <v>19</v>
      </c>
      <c r="I489" s="228"/>
      <c r="J489" s="224"/>
      <c r="K489" s="224"/>
      <c r="L489" s="229"/>
      <c r="M489" s="230"/>
      <c r="N489" s="231"/>
      <c r="O489" s="231"/>
      <c r="P489" s="231"/>
      <c r="Q489" s="231"/>
      <c r="R489" s="231"/>
      <c r="S489" s="231"/>
      <c r="T489" s="23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3" t="s">
        <v>136</v>
      </c>
      <c r="AU489" s="233" t="s">
        <v>81</v>
      </c>
      <c r="AV489" s="13" t="s">
        <v>79</v>
      </c>
      <c r="AW489" s="13" t="s">
        <v>32</v>
      </c>
      <c r="AX489" s="13" t="s">
        <v>71</v>
      </c>
      <c r="AY489" s="233" t="s">
        <v>126</v>
      </c>
    </row>
    <row r="490" s="14" customFormat="1">
      <c r="A490" s="14"/>
      <c r="B490" s="234"/>
      <c r="C490" s="235"/>
      <c r="D490" s="225" t="s">
        <v>136</v>
      </c>
      <c r="E490" s="236" t="s">
        <v>19</v>
      </c>
      <c r="F490" s="237" t="s">
        <v>163</v>
      </c>
      <c r="G490" s="235"/>
      <c r="H490" s="238">
        <v>10</v>
      </c>
      <c r="I490" s="239"/>
      <c r="J490" s="235"/>
      <c r="K490" s="235"/>
      <c r="L490" s="240"/>
      <c r="M490" s="241"/>
      <c r="N490" s="242"/>
      <c r="O490" s="242"/>
      <c r="P490" s="242"/>
      <c r="Q490" s="242"/>
      <c r="R490" s="242"/>
      <c r="S490" s="242"/>
      <c r="T490" s="24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4" t="s">
        <v>136</v>
      </c>
      <c r="AU490" s="244" t="s">
        <v>81</v>
      </c>
      <c r="AV490" s="14" t="s">
        <v>81</v>
      </c>
      <c r="AW490" s="14" t="s">
        <v>32</v>
      </c>
      <c r="AX490" s="14" t="s">
        <v>71</v>
      </c>
      <c r="AY490" s="244" t="s">
        <v>126</v>
      </c>
    </row>
    <row r="491" s="15" customFormat="1">
      <c r="A491" s="15"/>
      <c r="B491" s="245"/>
      <c r="C491" s="246"/>
      <c r="D491" s="225" t="s">
        <v>136</v>
      </c>
      <c r="E491" s="247" t="s">
        <v>19</v>
      </c>
      <c r="F491" s="248" t="s">
        <v>139</v>
      </c>
      <c r="G491" s="246"/>
      <c r="H491" s="249">
        <v>10</v>
      </c>
      <c r="I491" s="250"/>
      <c r="J491" s="246"/>
      <c r="K491" s="246"/>
      <c r="L491" s="251"/>
      <c r="M491" s="252"/>
      <c r="N491" s="253"/>
      <c r="O491" s="253"/>
      <c r="P491" s="253"/>
      <c r="Q491" s="253"/>
      <c r="R491" s="253"/>
      <c r="S491" s="253"/>
      <c r="T491" s="25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5" t="s">
        <v>136</v>
      </c>
      <c r="AU491" s="255" t="s">
        <v>81</v>
      </c>
      <c r="AV491" s="15" t="s">
        <v>133</v>
      </c>
      <c r="AW491" s="15" t="s">
        <v>32</v>
      </c>
      <c r="AX491" s="15" t="s">
        <v>79</v>
      </c>
      <c r="AY491" s="255" t="s">
        <v>126</v>
      </c>
    </row>
    <row r="492" s="2" customFormat="1" ht="16.5" customHeight="1">
      <c r="A492" s="39"/>
      <c r="B492" s="40"/>
      <c r="C492" s="205" t="s">
        <v>635</v>
      </c>
      <c r="D492" s="205" t="s">
        <v>128</v>
      </c>
      <c r="E492" s="206" t="s">
        <v>608</v>
      </c>
      <c r="F492" s="207" t="s">
        <v>609</v>
      </c>
      <c r="G492" s="208" t="s">
        <v>601</v>
      </c>
      <c r="H492" s="209">
        <v>10</v>
      </c>
      <c r="I492" s="210"/>
      <c r="J492" s="211">
        <f>ROUND(I492*H492,2)</f>
        <v>0</v>
      </c>
      <c r="K492" s="207" t="s">
        <v>19</v>
      </c>
      <c r="L492" s="45"/>
      <c r="M492" s="212" t="s">
        <v>19</v>
      </c>
      <c r="N492" s="213" t="s">
        <v>42</v>
      </c>
      <c r="O492" s="85"/>
      <c r="P492" s="214">
        <f>O492*H492</f>
        <v>0</v>
      </c>
      <c r="Q492" s="214">
        <v>0</v>
      </c>
      <c r="R492" s="214">
        <f>Q492*H492</f>
        <v>0</v>
      </c>
      <c r="S492" s="214">
        <v>0</v>
      </c>
      <c r="T492" s="215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16" t="s">
        <v>133</v>
      </c>
      <c r="AT492" s="216" t="s">
        <v>128</v>
      </c>
      <c r="AU492" s="216" t="s">
        <v>81</v>
      </c>
      <c r="AY492" s="18" t="s">
        <v>126</v>
      </c>
      <c r="BE492" s="217">
        <f>IF(N492="základní",J492,0)</f>
        <v>0</v>
      </c>
      <c r="BF492" s="217">
        <f>IF(N492="snížená",J492,0)</f>
        <v>0</v>
      </c>
      <c r="BG492" s="217">
        <f>IF(N492="zákl. přenesená",J492,0)</f>
        <v>0</v>
      </c>
      <c r="BH492" s="217">
        <f>IF(N492="sníž. přenesená",J492,0)</f>
        <v>0</v>
      </c>
      <c r="BI492" s="217">
        <f>IF(N492="nulová",J492,0)</f>
        <v>0</v>
      </c>
      <c r="BJ492" s="18" t="s">
        <v>79</v>
      </c>
      <c r="BK492" s="217">
        <f>ROUND(I492*H492,2)</f>
        <v>0</v>
      </c>
      <c r="BL492" s="18" t="s">
        <v>133</v>
      </c>
      <c r="BM492" s="216" t="s">
        <v>638</v>
      </c>
    </row>
    <row r="493" s="13" customFormat="1">
      <c r="A493" s="13"/>
      <c r="B493" s="223"/>
      <c r="C493" s="224"/>
      <c r="D493" s="225" t="s">
        <v>136</v>
      </c>
      <c r="E493" s="226" t="s">
        <v>19</v>
      </c>
      <c r="F493" s="227" t="s">
        <v>603</v>
      </c>
      <c r="G493" s="224"/>
      <c r="H493" s="226" t="s">
        <v>19</v>
      </c>
      <c r="I493" s="228"/>
      <c r="J493" s="224"/>
      <c r="K493" s="224"/>
      <c r="L493" s="229"/>
      <c r="M493" s="230"/>
      <c r="N493" s="231"/>
      <c r="O493" s="231"/>
      <c r="P493" s="231"/>
      <c r="Q493" s="231"/>
      <c r="R493" s="231"/>
      <c r="S493" s="231"/>
      <c r="T493" s="23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3" t="s">
        <v>136</v>
      </c>
      <c r="AU493" s="233" t="s">
        <v>81</v>
      </c>
      <c r="AV493" s="13" t="s">
        <v>79</v>
      </c>
      <c r="AW493" s="13" t="s">
        <v>32</v>
      </c>
      <c r="AX493" s="13" t="s">
        <v>71</v>
      </c>
      <c r="AY493" s="233" t="s">
        <v>126</v>
      </c>
    </row>
    <row r="494" s="14" customFormat="1">
      <c r="A494" s="14"/>
      <c r="B494" s="234"/>
      <c r="C494" s="235"/>
      <c r="D494" s="225" t="s">
        <v>136</v>
      </c>
      <c r="E494" s="236" t="s">
        <v>19</v>
      </c>
      <c r="F494" s="237" t="s">
        <v>163</v>
      </c>
      <c r="G494" s="235"/>
      <c r="H494" s="238">
        <v>10</v>
      </c>
      <c r="I494" s="239"/>
      <c r="J494" s="235"/>
      <c r="K494" s="235"/>
      <c r="L494" s="240"/>
      <c r="M494" s="241"/>
      <c r="N494" s="242"/>
      <c r="O494" s="242"/>
      <c r="P494" s="242"/>
      <c r="Q494" s="242"/>
      <c r="R494" s="242"/>
      <c r="S494" s="242"/>
      <c r="T494" s="24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4" t="s">
        <v>136</v>
      </c>
      <c r="AU494" s="244" t="s">
        <v>81</v>
      </c>
      <c r="AV494" s="14" t="s">
        <v>81</v>
      </c>
      <c r="AW494" s="14" t="s">
        <v>32</v>
      </c>
      <c r="AX494" s="14" t="s">
        <v>71</v>
      </c>
      <c r="AY494" s="244" t="s">
        <v>126</v>
      </c>
    </row>
    <row r="495" s="15" customFormat="1">
      <c r="A495" s="15"/>
      <c r="B495" s="245"/>
      <c r="C495" s="246"/>
      <c r="D495" s="225" t="s">
        <v>136</v>
      </c>
      <c r="E495" s="247" t="s">
        <v>19</v>
      </c>
      <c r="F495" s="248" t="s">
        <v>139</v>
      </c>
      <c r="G495" s="246"/>
      <c r="H495" s="249">
        <v>10</v>
      </c>
      <c r="I495" s="250"/>
      <c r="J495" s="246"/>
      <c r="K495" s="246"/>
      <c r="L495" s="251"/>
      <c r="M495" s="252"/>
      <c r="N495" s="253"/>
      <c r="O495" s="253"/>
      <c r="P495" s="253"/>
      <c r="Q495" s="253"/>
      <c r="R495" s="253"/>
      <c r="S495" s="253"/>
      <c r="T495" s="25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5" t="s">
        <v>136</v>
      </c>
      <c r="AU495" s="255" t="s">
        <v>81</v>
      </c>
      <c r="AV495" s="15" t="s">
        <v>133</v>
      </c>
      <c r="AW495" s="15" t="s">
        <v>32</v>
      </c>
      <c r="AX495" s="15" t="s">
        <v>79</v>
      </c>
      <c r="AY495" s="255" t="s">
        <v>126</v>
      </c>
    </row>
    <row r="496" s="2" customFormat="1" ht="16.5" customHeight="1">
      <c r="A496" s="39"/>
      <c r="B496" s="40"/>
      <c r="C496" s="205" t="s">
        <v>395</v>
      </c>
      <c r="D496" s="205" t="s">
        <v>128</v>
      </c>
      <c r="E496" s="206" t="s">
        <v>611</v>
      </c>
      <c r="F496" s="207" t="s">
        <v>612</v>
      </c>
      <c r="G496" s="208" t="s">
        <v>601</v>
      </c>
      <c r="H496" s="209">
        <v>20</v>
      </c>
      <c r="I496" s="210"/>
      <c r="J496" s="211">
        <f>ROUND(I496*H496,2)</f>
        <v>0</v>
      </c>
      <c r="K496" s="207" t="s">
        <v>19</v>
      </c>
      <c r="L496" s="45"/>
      <c r="M496" s="212" t="s">
        <v>19</v>
      </c>
      <c r="N496" s="213" t="s">
        <v>42</v>
      </c>
      <c r="O496" s="85"/>
      <c r="P496" s="214">
        <f>O496*H496</f>
        <v>0</v>
      </c>
      <c r="Q496" s="214">
        <v>0</v>
      </c>
      <c r="R496" s="214">
        <f>Q496*H496</f>
        <v>0</v>
      </c>
      <c r="S496" s="214">
        <v>0</v>
      </c>
      <c r="T496" s="215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16" t="s">
        <v>133</v>
      </c>
      <c r="AT496" s="216" t="s">
        <v>128</v>
      </c>
      <c r="AU496" s="216" t="s">
        <v>81</v>
      </c>
      <c r="AY496" s="18" t="s">
        <v>126</v>
      </c>
      <c r="BE496" s="217">
        <f>IF(N496="základní",J496,0)</f>
        <v>0</v>
      </c>
      <c r="BF496" s="217">
        <f>IF(N496="snížená",J496,0)</f>
        <v>0</v>
      </c>
      <c r="BG496" s="217">
        <f>IF(N496="zákl. přenesená",J496,0)</f>
        <v>0</v>
      </c>
      <c r="BH496" s="217">
        <f>IF(N496="sníž. přenesená",J496,0)</f>
        <v>0</v>
      </c>
      <c r="BI496" s="217">
        <f>IF(N496="nulová",J496,0)</f>
        <v>0</v>
      </c>
      <c r="BJ496" s="18" t="s">
        <v>79</v>
      </c>
      <c r="BK496" s="217">
        <f>ROUND(I496*H496,2)</f>
        <v>0</v>
      </c>
      <c r="BL496" s="18" t="s">
        <v>133</v>
      </c>
      <c r="BM496" s="216" t="s">
        <v>757</v>
      </c>
    </row>
    <row r="497" s="13" customFormat="1">
      <c r="A497" s="13"/>
      <c r="B497" s="223"/>
      <c r="C497" s="224"/>
      <c r="D497" s="225" t="s">
        <v>136</v>
      </c>
      <c r="E497" s="226" t="s">
        <v>19</v>
      </c>
      <c r="F497" s="227" t="s">
        <v>614</v>
      </c>
      <c r="G497" s="224"/>
      <c r="H497" s="226" t="s">
        <v>19</v>
      </c>
      <c r="I497" s="228"/>
      <c r="J497" s="224"/>
      <c r="K497" s="224"/>
      <c r="L497" s="229"/>
      <c r="M497" s="230"/>
      <c r="N497" s="231"/>
      <c r="O497" s="231"/>
      <c r="P497" s="231"/>
      <c r="Q497" s="231"/>
      <c r="R497" s="231"/>
      <c r="S497" s="231"/>
      <c r="T497" s="23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3" t="s">
        <v>136</v>
      </c>
      <c r="AU497" s="233" t="s">
        <v>81</v>
      </c>
      <c r="AV497" s="13" t="s">
        <v>79</v>
      </c>
      <c r="AW497" s="13" t="s">
        <v>32</v>
      </c>
      <c r="AX497" s="13" t="s">
        <v>71</v>
      </c>
      <c r="AY497" s="233" t="s">
        <v>126</v>
      </c>
    </row>
    <row r="498" s="14" customFormat="1">
      <c r="A498" s="14"/>
      <c r="B498" s="234"/>
      <c r="C498" s="235"/>
      <c r="D498" s="225" t="s">
        <v>136</v>
      </c>
      <c r="E498" s="236" t="s">
        <v>19</v>
      </c>
      <c r="F498" s="237" t="s">
        <v>205</v>
      </c>
      <c r="G498" s="235"/>
      <c r="H498" s="238">
        <v>20</v>
      </c>
      <c r="I498" s="239"/>
      <c r="J498" s="235"/>
      <c r="K498" s="235"/>
      <c r="L498" s="240"/>
      <c r="M498" s="241"/>
      <c r="N498" s="242"/>
      <c r="O498" s="242"/>
      <c r="P498" s="242"/>
      <c r="Q498" s="242"/>
      <c r="R498" s="242"/>
      <c r="S498" s="242"/>
      <c r="T498" s="24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4" t="s">
        <v>136</v>
      </c>
      <c r="AU498" s="244" t="s">
        <v>81</v>
      </c>
      <c r="AV498" s="14" t="s">
        <v>81</v>
      </c>
      <c r="AW498" s="14" t="s">
        <v>32</v>
      </c>
      <c r="AX498" s="14" t="s">
        <v>71</v>
      </c>
      <c r="AY498" s="244" t="s">
        <v>126</v>
      </c>
    </row>
    <row r="499" s="15" customFormat="1">
      <c r="A499" s="15"/>
      <c r="B499" s="245"/>
      <c r="C499" s="246"/>
      <c r="D499" s="225" t="s">
        <v>136</v>
      </c>
      <c r="E499" s="247" t="s">
        <v>19</v>
      </c>
      <c r="F499" s="248" t="s">
        <v>139</v>
      </c>
      <c r="G499" s="246"/>
      <c r="H499" s="249">
        <v>20</v>
      </c>
      <c r="I499" s="250"/>
      <c r="J499" s="246"/>
      <c r="K499" s="246"/>
      <c r="L499" s="251"/>
      <c r="M499" s="252"/>
      <c r="N499" s="253"/>
      <c r="O499" s="253"/>
      <c r="P499" s="253"/>
      <c r="Q499" s="253"/>
      <c r="R499" s="253"/>
      <c r="S499" s="253"/>
      <c r="T499" s="25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55" t="s">
        <v>136</v>
      </c>
      <c r="AU499" s="255" t="s">
        <v>81</v>
      </c>
      <c r="AV499" s="15" t="s">
        <v>133</v>
      </c>
      <c r="AW499" s="15" t="s">
        <v>32</v>
      </c>
      <c r="AX499" s="15" t="s">
        <v>79</v>
      </c>
      <c r="AY499" s="255" t="s">
        <v>126</v>
      </c>
    </row>
    <row r="500" s="12" customFormat="1" ht="22.8" customHeight="1">
      <c r="A500" s="12"/>
      <c r="B500" s="189"/>
      <c r="C500" s="190"/>
      <c r="D500" s="191" t="s">
        <v>70</v>
      </c>
      <c r="E500" s="203" t="s">
        <v>615</v>
      </c>
      <c r="F500" s="203" t="s">
        <v>616</v>
      </c>
      <c r="G500" s="190"/>
      <c r="H500" s="190"/>
      <c r="I500" s="193"/>
      <c r="J500" s="204">
        <f>BK500</f>
        <v>0</v>
      </c>
      <c r="K500" s="190"/>
      <c r="L500" s="195"/>
      <c r="M500" s="196"/>
      <c r="N500" s="197"/>
      <c r="O500" s="197"/>
      <c r="P500" s="198">
        <f>SUM(P501:P509)</f>
        <v>0</v>
      </c>
      <c r="Q500" s="197"/>
      <c r="R500" s="198">
        <f>SUM(R501:R509)</f>
        <v>0</v>
      </c>
      <c r="S500" s="197"/>
      <c r="T500" s="199">
        <f>SUM(T501:T509)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0" t="s">
        <v>159</v>
      </c>
      <c r="AT500" s="201" t="s">
        <v>70</v>
      </c>
      <c r="AU500" s="201" t="s">
        <v>79</v>
      </c>
      <c r="AY500" s="200" t="s">
        <v>126</v>
      </c>
      <c r="BK500" s="202">
        <f>SUM(BK501:BK509)</f>
        <v>0</v>
      </c>
    </row>
    <row r="501" s="2" customFormat="1" ht="16.5" customHeight="1">
      <c r="A501" s="39"/>
      <c r="B501" s="40"/>
      <c r="C501" s="205" t="s">
        <v>758</v>
      </c>
      <c r="D501" s="205" t="s">
        <v>128</v>
      </c>
      <c r="E501" s="206" t="s">
        <v>618</v>
      </c>
      <c r="F501" s="207" t="s">
        <v>619</v>
      </c>
      <c r="G501" s="208" t="s">
        <v>526</v>
      </c>
      <c r="H501" s="209">
        <v>1</v>
      </c>
      <c r="I501" s="210"/>
      <c r="J501" s="211">
        <f>ROUND(I501*H501,2)</f>
        <v>0</v>
      </c>
      <c r="K501" s="207" t="s">
        <v>19</v>
      </c>
      <c r="L501" s="45"/>
      <c r="M501" s="212" t="s">
        <v>19</v>
      </c>
      <c r="N501" s="213" t="s">
        <v>42</v>
      </c>
      <c r="O501" s="85"/>
      <c r="P501" s="214">
        <f>O501*H501</f>
        <v>0</v>
      </c>
      <c r="Q501" s="214">
        <v>0</v>
      </c>
      <c r="R501" s="214">
        <f>Q501*H501</f>
        <v>0</v>
      </c>
      <c r="S501" s="214">
        <v>0</v>
      </c>
      <c r="T501" s="215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133</v>
      </c>
      <c r="AT501" s="216" t="s">
        <v>128</v>
      </c>
      <c r="AU501" s="216" t="s">
        <v>81</v>
      </c>
      <c r="AY501" s="18" t="s">
        <v>126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79</v>
      </c>
      <c r="BK501" s="217">
        <f>ROUND(I501*H501,2)</f>
        <v>0</v>
      </c>
      <c r="BL501" s="18" t="s">
        <v>133</v>
      </c>
      <c r="BM501" s="216" t="s">
        <v>759</v>
      </c>
    </row>
    <row r="502" s="2" customFormat="1" ht="16.5" customHeight="1">
      <c r="A502" s="39"/>
      <c r="B502" s="40"/>
      <c r="C502" s="205" t="s">
        <v>399</v>
      </c>
      <c r="D502" s="205" t="s">
        <v>128</v>
      </c>
      <c r="E502" s="206" t="s">
        <v>621</v>
      </c>
      <c r="F502" s="207" t="s">
        <v>622</v>
      </c>
      <c r="G502" s="208" t="s">
        <v>623</v>
      </c>
      <c r="H502" s="209">
        <v>1</v>
      </c>
      <c r="I502" s="210"/>
      <c r="J502" s="211">
        <f>ROUND(I502*H502,2)</f>
        <v>0</v>
      </c>
      <c r="K502" s="207" t="s">
        <v>19</v>
      </c>
      <c r="L502" s="45"/>
      <c r="M502" s="212" t="s">
        <v>19</v>
      </c>
      <c r="N502" s="213" t="s">
        <v>42</v>
      </c>
      <c r="O502" s="85"/>
      <c r="P502" s="214">
        <f>O502*H502</f>
        <v>0</v>
      </c>
      <c r="Q502" s="214">
        <v>0</v>
      </c>
      <c r="R502" s="214">
        <f>Q502*H502</f>
        <v>0</v>
      </c>
      <c r="S502" s="214">
        <v>0</v>
      </c>
      <c r="T502" s="215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6" t="s">
        <v>133</v>
      </c>
      <c r="AT502" s="216" t="s">
        <v>128</v>
      </c>
      <c r="AU502" s="216" t="s">
        <v>81</v>
      </c>
      <c r="AY502" s="18" t="s">
        <v>126</v>
      </c>
      <c r="BE502" s="217">
        <f>IF(N502="základní",J502,0)</f>
        <v>0</v>
      </c>
      <c r="BF502" s="217">
        <f>IF(N502="snížená",J502,0)</f>
        <v>0</v>
      </c>
      <c r="BG502" s="217">
        <f>IF(N502="zákl. přenesená",J502,0)</f>
        <v>0</v>
      </c>
      <c r="BH502" s="217">
        <f>IF(N502="sníž. přenesená",J502,0)</f>
        <v>0</v>
      </c>
      <c r="BI502" s="217">
        <f>IF(N502="nulová",J502,0)</f>
        <v>0</v>
      </c>
      <c r="BJ502" s="18" t="s">
        <v>79</v>
      </c>
      <c r="BK502" s="217">
        <f>ROUND(I502*H502,2)</f>
        <v>0</v>
      </c>
      <c r="BL502" s="18" t="s">
        <v>133</v>
      </c>
      <c r="BM502" s="216" t="s">
        <v>760</v>
      </c>
    </row>
    <row r="503" s="14" customFormat="1">
      <c r="A503" s="14"/>
      <c r="B503" s="234"/>
      <c r="C503" s="235"/>
      <c r="D503" s="225" t="s">
        <v>136</v>
      </c>
      <c r="E503" s="236" t="s">
        <v>19</v>
      </c>
      <c r="F503" s="237" t="s">
        <v>79</v>
      </c>
      <c r="G503" s="235"/>
      <c r="H503" s="238">
        <v>1</v>
      </c>
      <c r="I503" s="239"/>
      <c r="J503" s="235"/>
      <c r="K503" s="235"/>
      <c r="L503" s="240"/>
      <c r="M503" s="241"/>
      <c r="N503" s="242"/>
      <c r="O503" s="242"/>
      <c r="P503" s="242"/>
      <c r="Q503" s="242"/>
      <c r="R503" s="242"/>
      <c r="S503" s="242"/>
      <c r="T503" s="24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4" t="s">
        <v>136</v>
      </c>
      <c r="AU503" s="244" t="s">
        <v>81</v>
      </c>
      <c r="AV503" s="14" t="s">
        <v>81</v>
      </c>
      <c r="AW503" s="14" t="s">
        <v>32</v>
      </c>
      <c r="AX503" s="14" t="s">
        <v>71</v>
      </c>
      <c r="AY503" s="244" t="s">
        <v>126</v>
      </c>
    </row>
    <row r="504" s="15" customFormat="1">
      <c r="A504" s="15"/>
      <c r="B504" s="245"/>
      <c r="C504" s="246"/>
      <c r="D504" s="225" t="s">
        <v>136</v>
      </c>
      <c r="E504" s="247" t="s">
        <v>19</v>
      </c>
      <c r="F504" s="248" t="s">
        <v>139</v>
      </c>
      <c r="G504" s="246"/>
      <c r="H504" s="249">
        <v>1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5" t="s">
        <v>136</v>
      </c>
      <c r="AU504" s="255" t="s">
        <v>81</v>
      </c>
      <c r="AV504" s="15" t="s">
        <v>133</v>
      </c>
      <c r="AW504" s="15" t="s">
        <v>32</v>
      </c>
      <c r="AX504" s="15" t="s">
        <v>79</v>
      </c>
      <c r="AY504" s="255" t="s">
        <v>126</v>
      </c>
    </row>
    <row r="505" s="2" customFormat="1" ht="16.5" customHeight="1">
      <c r="A505" s="39"/>
      <c r="B505" s="40"/>
      <c r="C505" s="205" t="s">
        <v>761</v>
      </c>
      <c r="D505" s="205" t="s">
        <v>128</v>
      </c>
      <c r="E505" s="206" t="s">
        <v>626</v>
      </c>
      <c r="F505" s="207" t="s">
        <v>627</v>
      </c>
      <c r="G505" s="208" t="s">
        <v>623</v>
      </c>
      <c r="H505" s="209">
        <v>1</v>
      </c>
      <c r="I505" s="210"/>
      <c r="J505" s="211">
        <f>ROUND(I505*H505,2)</f>
        <v>0</v>
      </c>
      <c r="K505" s="207" t="s">
        <v>19</v>
      </c>
      <c r="L505" s="45"/>
      <c r="M505" s="212" t="s">
        <v>19</v>
      </c>
      <c r="N505" s="213" t="s">
        <v>42</v>
      </c>
      <c r="O505" s="85"/>
      <c r="P505" s="214">
        <f>O505*H505</f>
        <v>0</v>
      </c>
      <c r="Q505" s="214">
        <v>0</v>
      </c>
      <c r="R505" s="214">
        <f>Q505*H505</f>
        <v>0</v>
      </c>
      <c r="S505" s="214">
        <v>0</v>
      </c>
      <c r="T505" s="215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6" t="s">
        <v>133</v>
      </c>
      <c r="AT505" s="216" t="s">
        <v>128</v>
      </c>
      <c r="AU505" s="216" t="s">
        <v>81</v>
      </c>
      <c r="AY505" s="18" t="s">
        <v>126</v>
      </c>
      <c r="BE505" s="217">
        <f>IF(N505="základní",J505,0)</f>
        <v>0</v>
      </c>
      <c r="BF505" s="217">
        <f>IF(N505="snížená",J505,0)</f>
        <v>0</v>
      </c>
      <c r="BG505" s="217">
        <f>IF(N505="zákl. přenesená",J505,0)</f>
        <v>0</v>
      </c>
      <c r="BH505" s="217">
        <f>IF(N505="sníž. přenesená",J505,0)</f>
        <v>0</v>
      </c>
      <c r="BI505" s="217">
        <f>IF(N505="nulová",J505,0)</f>
        <v>0</v>
      </c>
      <c r="BJ505" s="18" t="s">
        <v>79</v>
      </c>
      <c r="BK505" s="217">
        <f>ROUND(I505*H505,2)</f>
        <v>0</v>
      </c>
      <c r="BL505" s="18" t="s">
        <v>133</v>
      </c>
      <c r="BM505" s="216" t="s">
        <v>762</v>
      </c>
    </row>
    <row r="506" s="13" customFormat="1">
      <c r="A506" s="13"/>
      <c r="B506" s="223"/>
      <c r="C506" s="224"/>
      <c r="D506" s="225" t="s">
        <v>136</v>
      </c>
      <c r="E506" s="226" t="s">
        <v>19</v>
      </c>
      <c r="F506" s="227" t="s">
        <v>629</v>
      </c>
      <c r="G506" s="224"/>
      <c r="H506" s="226" t="s">
        <v>19</v>
      </c>
      <c r="I506" s="228"/>
      <c r="J506" s="224"/>
      <c r="K506" s="224"/>
      <c r="L506" s="229"/>
      <c r="M506" s="230"/>
      <c r="N506" s="231"/>
      <c r="O506" s="231"/>
      <c r="P506" s="231"/>
      <c r="Q506" s="231"/>
      <c r="R506" s="231"/>
      <c r="S506" s="231"/>
      <c r="T506" s="23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3" t="s">
        <v>136</v>
      </c>
      <c r="AU506" s="233" t="s">
        <v>81</v>
      </c>
      <c r="AV506" s="13" t="s">
        <v>79</v>
      </c>
      <c r="AW506" s="13" t="s">
        <v>32</v>
      </c>
      <c r="AX506" s="13" t="s">
        <v>71</v>
      </c>
      <c r="AY506" s="233" t="s">
        <v>126</v>
      </c>
    </row>
    <row r="507" s="14" customFormat="1">
      <c r="A507" s="14"/>
      <c r="B507" s="234"/>
      <c r="C507" s="235"/>
      <c r="D507" s="225" t="s">
        <v>136</v>
      </c>
      <c r="E507" s="236" t="s">
        <v>19</v>
      </c>
      <c r="F507" s="237" t="s">
        <v>79</v>
      </c>
      <c r="G507" s="235"/>
      <c r="H507" s="238">
        <v>1</v>
      </c>
      <c r="I507" s="239"/>
      <c r="J507" s="235"/>
      <c r="K507" s="235"/>
      <c r="L507" s="240"/>
      <c r="M507" s="241"/>
      <c r="N507" s="242"/>
      <c r="O507" s="242"/>
      <c r="P507" s="242"/>
      <c r="Q507" s="242"/>
      <c r="R507" s="242"/>
      <c r="S507" s="242"/>
      <c r="T507" s="24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4" t="s">
        <v>136</v>
      </c>
      <c r="AU507" s="244" t="s">
        <v>81</v>
      </c>
      <c r="AV507" s="14" t="s">
        <v>81</v>
      </c>
      <c r="AW507" s="14" t="s">
        <v>32</v>
      </c>
      <c r="AX507" s="14" t="s">
        <v>71</v>
      </c>
      <c r="AY507" s="244" t="s">
        <v>126</v>
      </c>
    </row>
    <row r="508" s="15" customFormat="1">
      <c r="A508" s="15"/>
      <c r="B508" s="245"/>
      <c r="C508" s="246"/>
      <c r="D508" s="225" t="s">
        <v>136</v>
      </c>
      <c r="E508" s="247" t="s">
        <v>19</v>
      </c>
      <c r="F508" s="248" t="s">
        <v>139</v>
      </c>
      <c r="G508" s="246"/>
      <c r="H508" s="249">
        <v>1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55" t="s">
        <v>136</v>
      </c>
      <c r="AU508" s="255" t="s">
        <v>81</v>
      </c>
      <c r="AV508" s="15" t="s">
        <v>133</v>
      </c>
      <c r="AW508" s="15" t="s">
        <v>32</v>
      </c>
      <c r="AX508" s="15" t="s">
        <v>79</v>
      </c>
      <c r="AY508" s="255" t="s">
        <v>126</v>
      </c>
    </row>
    <row r="509" s="2" customFormat="1" ht="16.5" customHeight="1">
      <c r="A509" s="39"/>
      <c r="B509" s="40"/>
      <c r="C509" s="205" t="s">
        <v>402</v>
      </c>
      <c r="D509" s="205" t="s">
        <v>128</v>
      </c>
      <c r="E509" s="206" t="s">
        <v>630</v>
      </c>
      <c r="F509" s="207" t="s">
        <v>631</v>
      </c>
      <c r="G509" s="208" t="s">
        <v>418</v>
      </c>
      <c r="H509" s="209">
        <v>1</v>
      </c>
      <c r="I509" s="210"/>
      <c r="J509" s="211">
        <f>ROUND(I509*H509,2)</f>
        <v>0</v>
      </c>
      <c r="K509" s="207" t="s">
        <v>19</v>
      </c>
      <c r="L509" s="45"/>
      <c r="M509" s="212" t="s">
        <v>19</v>
      </c>
      <c r="N509" s="213" t="s">
        <v>42</v>
      </c>
      <c r="O509" s="85"/>
      <c r="P509" s="214">
        <f>O509*H509</f>
        <v>0</v>
      </c>
      <c r="Q509" s="214">
        <v>0</v>
      </c>
      <c r="R509" s="214">
        <f>Q509*H509</f>
        <v>0</v>
      </c>
      <c r="S509" s="214">
        <v>0</v>
      </c>
      <c r="T509" s="215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6" t="s">
        <v>133</v>
      </c>
      <c r="AT509" s="216" t="s">
        <v>128</v>
      </c>
      <c r="AU509" s="216" t="s">
        <v>81</v>
      </c>
      <c r="AY509" s="18" t="s">
        <v>126</v>
      </c>
      <c r="BE509" s="217">
        <f>IF(N509="základní",J509,0)</f>
        <v>0</v>
      </c>
      <c r="BF509" s="217">
        <f>IF(N509="snížená",J509,0)</f>
        <v>0</v>
      </c>
      <c r="BG509" s="217">
        <f>IF(N509="zákl. přenesená",J509,0)</f>
        <v>0</v>
      </c>
      <c r="BH509" s="217">
        <f>IF(N509="sníž. přenesená",J509,0)</f>
        <v>0</v>
      </c>
      <c r="BI509" s="217">
        <f>IF(N509="nulová",J509,0)</f>
        <v>0</v>
      </c>
      <c r="BJ509" s="18" t="s">
        <v>79</v>
      </c>
      <c r="BK509" s="217">
        <f>ROUND(I509*H509,2)</f>
        <v>0</v>
      </c>
      <c r="BL509" s="18" t="s">
        <v>133</v>
      </c>
      <c r="BM509" s="216" t="s">
        <v>763</v>
      </c>
    </row>
    <row r="510" s="12" customFormat="1" ht="22.8" customHeight="1">
      <c r="A510" s="12"/>
      <c r="B510" s="189"/>
      <c r="C510" s="190"/>
      <c r="D510" s="191" t="s">
        <v>70</v>
      </c>
      <c r="E510" s="203" t="s">
        <v>633</v>
      </c>
      <c r="F510" s="203" t="s">
        <v>634</v>
      </c>
      <c r="G510" s="190"/>
      <c r="H510" s="190"/>
      <c r="I510" s="193"/>
      <c r="J510" s="204">
        <f>BK510</f>
        <v>0</v>
      </c>
      <c r="K510" s="190"/>
      <c r="L510" s="195"/>
      <c r="M510" s="196"/>
      <c r="N510" s="197"/>
      <c r="O510" s="197"/>
      <c r="P510" s="198">
        <f>P511</f>
        <v>0</v>
      </c>
      <c r="Q510" s="197"/>
      <c r="R510" s="198">
        <f>R511</f>
        <v>0</v>
      </c>
      <c r="S510" s="197"/>
      <c r="T510" s="199">
        <f>T511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0" t="s">
        <v>159</v>
      </c>
      <c r="AT510" s="201" t="s">
        <v>70</v>
      </c>
      <c r="AU510" s="201" t="s">
        <v>79</v>
      </c>
      <c r="AY510" s="200" t="s">
        <v>126</v>
      </c>
      <c r="BK510" s="202">
        <f>BK511</f>
        <v>0</v>
      </c>
    </row>
    <row r="511" s="2" customFormat="1" ht="16.5" customHeight="1">
      <c r="A511" s="39"/>
      <c r="B511" s="40"/>
      <c r="C511" s="205" t="s">
        <v>764</v>
      </c>
      <c r="D511" s="205" t="s">
        <v>128</v>
      </c>
      <c r="E511" s="206" t="s">
        <v>636</v>
      </c>
      <c r="F511" s="207" t="s">
        <v>637</v>
      </c>
      <c r="G511" s="208" t="s">
        <v>418</v>
      </c>
      <c r="H511" s="209">
        <v>7</v>
      </c>
      <c r="I511" s="210"/>
      <c r="J511" s="211">
        <f>ROUND(I511*H511,2)</f>
        <v>0</v>
      </c>
      <c r="K511" s="207" t="s">
        <v>19</v>
      </c>
      <c r="L511" s="45"/>
      <c r="M511" s="266" t="s">
        <v>19</v>
      </c>
      <c r="N511" s="267" t="s">
        <v>42</v>
      </c>
      <c r="O511" s="268"/>
      <c r="P511" s="269">
        <f>O511*H511</f>
        <v>0</v>
      </c>
      <c r="Q511" s="269">
        <v>0</v>
      </c>
      <c r="R511" s="269">
        <f>Q511*H511</f>
        <v>0</v>
      </c>
      <c r="S511" s="269">
        <v>0</v>
      </c>
      <c r="T511" s="27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6" t="s">
        <v>133</v>
      </c>
      <c r="AT511" s="216" t="s">
        <v>128</v>
      </c>
      <c r="AU511" s="216" t="s">
        <v>81</v>
      </c>
      <c r="AY511" s="18" t="s">
        <v>126</v>
      </c>
      <c r="BE511" s="217">
        <f>IF(N511="základní",J511,0)</f>
        <v>0</v>
      </c>
      <c r="BF511" s="217">
        <f>IF(N511="snížená",J511,0)</f>
        <v>0</v>
      </c>
      <c r="BG511" s="217">
        <f>IF(N511="zákl. přenesená",J511,0)</f>
        <v>0</v>
      </c>
      <c r="BH511" s="217">
        <f>IF(N511="sníž. přenesená",J511,0)</f>
        <v>0</v>
      </c>
      <c r="BI511" s="217">
        <f>IF(N511="nulová",J511,0)</f>
        <v>0</v>
      </c>
      <c r="BJ511" s="18" t="s">
        <v>79</v>
      </c>
      <c r="BK511" s="217">
        <f>ROUND(I511*H511,2)</f>
        <v>0</v>
      </c>
      <c r="BL511" s="18" t="s">
        <v>133</v>
      </c>
      <c r="BM511" s="216" t="s">
        <v>765</v>
      </c>
    </row>
    <row r="512" s="2" customFormat="1" ht="6.96" customHeight="1">
      <c r="A512" s="39"/>
      <c r="B512" s="60"/>
      <c r="C512" s="61"/>
      <c r="D512" s="61"/>
      <c r="E512" s="61"/>
      <c r="F512" s="61"/>
      <c r="G512" s="61"/>
      <c r="H512" s="61"/>
      <c r="I512" s="61"/>
      <c r="J512" s="61"/>
      <c r="K512" s="61"/>
      <c r="L512" s="45"/>
      <c r="M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</row>
  </sheetData>
  <sheetProtection sheet="1" autoFilter="0" formatColumns="0" formatRows="0" objects="1" scenarios="1" spinCount="100000" saltValue="HLunG8Mpiu3DKlxX7J5I48QLHaw81NFqNwSTKu0hNRFO+0jEDu7BjTCkslnzZOYbAxeEKhaz+/YdFitFKR3EjA==" hashValue="8tKoO4tn0frrEgnfwWimgKkbC7YEAdbWiZk1Av7xVCQyCAq3QqF+gj5T2ibMlFjU+8Idd5JLjYonnA1DAnz0hQ==" algorithmName="SHA-512" password="CC35"/>
  <autoFilter ref="C93:K51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2_02/111211101"/>
    <hyperlink ref="F102" r:id="rId2" display="https://podminky.urs.cz/item/CS_URS_2022_02/112101102"/>
    <hyperlink ref="F104" r:id="rId3" display="https://podminky.urs.cz/item/CS_URS_2022_02/112251102"/>
    <hyperlink ref="F106" r:id="rId4" display="https://podminky.urs.cz/item/CS_URS_2022_02/113106123"/>
    <hyperlink ref="F111" r:id="rId5" display="https://podminky.urs.cz/item/CS_URS_2022_02/113107131"/>
    <hyperlink ref="F116" r:id="rId6" display="https://podminky.urs.cz/item/CS_URS_2022_02/113107143"/>
    <hyperlink ref="F121" r:id="rId7" display="https://podminky.urs.cz/item/CS_URS_2022_02/113107163"/>
    <hyperlink ref="F127" r:id="rId8" display="https://podminky.urs.cz/item/CS_URS_2022_02/113107322"/>
    <hyperlink ref="F134" r:id="rId9" display="https://podminky.urs.cz/item/CS_URS_2022_02/113201112"/>
    <hyperlink ref="F138" r:id="rId10" display="https://podminky.urs.cz/item/CS_URS_2022_02/121151113"/>
    <hyperlink ref="F144" r:id="rId11" display="https://podminky.urs.cz/item/CS_URS_2022_02/122251104"/>
    <hyperlink ref="F158" r:id="rId12" display="https://podminky.urs.cz/item/CS_URS_2022_02/132251102"/>
    <hyperlink ref="F168" r:id="rId13" display="https://podminky.urs.cz/item/CS_URS_2022_02/162751117"/>
    <hyperlink ref="F174" r:id="rId14" display="https://podminky.urs.cz/item/CS_URS_2022_02/162751119"/>
    <hyperlink ref="F178" r:id="rId15" display="https://podminky.urs.cz/item/CS_URS_2022_02/167151111"/>
    <hyperlink ref="F182" r:id="rId16" display="https://podminky.urs.cz/item/CS_URS_2022_01/171111104"/>
    <hyperlink ref="F190" r:id="rId17" display="https://podminky.urs.cz/item/CS_URS_2022_02/171111105"/>
    <hyperlink ref="F199" r:id="rId18" display="https://podminky.urs.cz/item/CS_URS_2022_02/171152501"/>
    <hyperlink ref="F205" r:id="rId19" display="https://podminky.urs.cz/item/CS_URS_2022_02/171201231"/>
    <hyperlink ref="F209" r:id="rId20" display="https://podminky.urs.cz/item/CS_URS_2022_02/171251201"/>
    <hyperlink ref="F213" r:id="rId21" display="https://podminky.urs.cz/item/CS_URS_2022_02/174111101"/>
    <hyperlink ref="F231" r:id="rId22" display="https://podminky.urs.cz/item/CS_URS_2022_02/181411131"/>
    <hyperlink ref="F239" r:id="rId23" display="https://podminky.urs.cz/item/CS_URS_2022_02/182303111"/>
    <hyperlink ref="F248" r:id="rId24" display="https://podminky.urs.cz/item/CS_URS_2022_02/212752103"/>
    <hyperlink ref="F254" r:id="rId25" display="https://podminky.urs.cz/item/CS_URS_2022_02/451573111"/>
    <hyperlink ref="F260" r:id="rId26" display="https://podminky.urs.cz/item/CS_URS_2022_01/564831011"/>
    <hyperlink ref="F265" r:id="rId27" display="https://podminky.urs.cz/item/CS_URS_2022_02/564851011"/>
    <hyperlink ref="F273" r:id="rId28" display="https://podminky.urs.cz/item/CS_URS_2022_02/564861011"/>
    <hyperlink ref="F284" r:id="rId29" display="https://podminky.urs.cz/item/CS_URS_2022_02/564952111"/>
    <hyperlink ref="F290" r:id="rId30" display="https://podminky.urs.cz/item/CS_URS_2022_02/565135111"/>
    <hyperlink ref="F296" r:id="rId31" display="https://podminky.urs.cz/item/CS_URS_2022_01/565165101"/>
    <hyperlink ref="F301" r:id="rId32" display="https://podminky.urs.cz/item/CS_URS_2022_02/567120112"/>
    <hyperlink ref="F307" r:id="rId33" display="https://podminky.urs.cz/item/CS_URS_2022_02/573191111"/>
    <hyperlink ref="F313" r:id="rId34" display="https://podminky.urs.cz/item/CS_URS_2022_01/573211106"/>
    <hyperlink ref="F318" r:id="rId35" display="https://podminky.urs.cz/item/CS_URS_2022_02/573231106"/>
    <hyperlink ref="F324" r:id="rId36" display="https://podminky.urs.cz/item/CS_URS_2022_01/573231111"/>
    <hyperlink ref="F329" r:id="rId37" display="https://podminky.urs.cz/item/CS_URS_2022_02/577134131"/>
    <hyperlink ref="F335" r:id="rId38" display="https://podminky.urs.cz/item/CS_URS_2022_01/577144031"/>
    <hyperlink ref="F340" r:id="rId39" display="https://podminky.urs.cz/item/CS_URS_2022_01/596211110"/>
    <hyperlink ref="F346" r:id="rId40" display="https://podminky.urs.cz/item/CS_URS_2022_02/596212210"/>
    <hyperlink ref="F353" r:id="rId41" display="https://podminky.urs.cz/item/CS_URS_2022_02/596412211"/>
    <hyperlink ref="F362" r:id="rId42" display="https://podminky.urs.cz/item/CS_URS_2022_02/871315221"/>
    <hyperlink ref="F383" r:id="rId43" display="https://podminky.urs.cz/item/CS_URS_2022_02/915211111"/>
    <hyperlink ref="F387" r:id="rId44" display="https://podminky.urs.cz/item/CS_URS_2022_01/916131213"/>
    <hyperlink ref="F402" r:id="rId45" display="https://podminky.urs.cz/item/CS_URS_2022_01/919121122"/>
    <hyperlink ref="F408" r:id="rId46" display="https://podminky.urs.cz/item/CS_URS_2022_02/919726122"/>
    <hyperlink ref="F415" r:id="rId47" display="https://podminky.urs.cz/item/CS_URS_2022_01/919726123"/>
    <hyperlink ref="F420" r:id="rId48" display="https://podminky.urs.cz/item/CS_URS_2022_01/919735113"/>
    <hyperlink ref="F425" r:id="rId49" display="https://podminky.urs.cz/item/CS_URS_2022_02/935113111"/>
    <hyperlink ref="F441" r:id="rId50" display="https://podminky.urs.cz/item/CS_URS_2022_02/997221571"/>
    <hyperlink ref="F443" r:id="rId51" display="https://podminky.urs.cz/item/CS_URS_2022_02/997221579"/>
    <hyperlink ref="F447" r:id="rId52" display="https://podminky.urs.cz/item/CS_URS_2022_02/997221612"/>
    <hyperlink ref="F451" r:id="rId53" display="https://podminky.urs.cz/item/CS_URS_2022_01/997221861"/>
    <hyperlink ref="F457" r:id="rId54" display="https://podminky.urs.cz/item/CS_URS_2022_01/997221873"/>
    <hyperlink ref="F462" r:id="rId55" display="https://podminky.urs.cz/item/CS_URS_2022_02/997221875"/>
    <hyperlink ref="F467" r:id="rId56" display="https://podminky.urs.cz/item/CS_URS_2022_01/998223011"/>
    <hyperlink ref="F471" r:id="rId57" display="https://podminky.urs.cz/item/CS_URS_2022_02/711161215"/>
    <hyperlink ref="F478" r:id="rId58" display="https://podminky.urs.cz/item/CS_URS_2022_02/998711101"/>
    <hyperlink ref="F481" r:id="rId59" display="https://podminky.urs.cz/item/CS_URS_2022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Kamenné Žehrovice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766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34</v>
      </c>
      <c r="G12" s="39"/>
      <c r="H12" s="39"/>
      <c r="I12" s="133" t="s">
        <v>22</v>
      </c>
      <c r="J12" s="138" t="str">
        <f>'Rekapitulace stavby'!AN8</f>
        <v>25. 4. 2023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24</v>
      </c>
      <c r="E14" s="39"/>
      <c r="F14" s="39"/>
      <c r="G14" s="39"/>
      <c r="H14" s="39"/>
      <c r="I14" s="133" t="s">
        <v>25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Obec Kamenné Žehrovice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25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25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PFProjekt s.r.o.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25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ROUND((SUM(BE94:BE485)),  2)</f>
        <v>0</v>
      </c>
      <c r="G33" s="39"/>
      <c r="H33" s="39"/>
      <c r="I33" s="149">
        <v>0.20999999999999999</v>
      </c>
      <c r="J33" s="148">
        <f>ROUND(((SUM(BE94:BE485))*I33),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ROUND((SUM(BF94:BF485)),  2)</f>
        <v>0</v>
      </c>
      <c r="G34" s="39"/>
      <c r="H34" s="39"/>
      <c r="I34" s="149">
        <v>0.14999999999999999</v>
      </c>
      <c r="J34" s="148">
        <f>ROUND(((SUM(BF94:BF485))*I34),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ROUND((SUM(BG94:BG485)),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ROUND((SUM(BH94:BH485)),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ROUND((SUM(BI94:BI485)),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Kamenné Žehrovice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03 - Komunikace - Ulice U Skály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22</v>
      </c>
      <c r="J52" s="73" t="str">
        <f>IF(J12="","",J12)</f>
        <v>25. 4. 2023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24</v>
      </c>
      <c r="D54" s="41"/>
      <c r="E54" s="41"/>
      <c r="F54" s="28" t="str">
        <f>E15</f>
        <v>Obec Kamenné Žehrovice</v>
      </c>
      <c r="G54" s="41"/>
      <c r="H54" s="41"/>
      <c r="I54" s="33" t="s">
        <v>30</v>
      </c>
      <c r="J54" s="37" t="str">
        <f>E21</f>
        <v>PFProjekt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J235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99</v>
      </c>
      <c r="E63" s="175"/>
      <c r="F63" s="175"/>
      <c r="G63" s="175"/>
      <c r="H63" s="175"/>
      <c r="I63" s="175"/>
      <c r="J63" s="176">
        <f>J246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100</v>
      </c>
      <c r="E64" s="175"/>
      <c r="F64" s="175"/>
      <c r="G64" s="175"/>
      <c r="H64" s="175"/>
      <c r="I64" s="175"/>
      <c r="J64" s="176">
        <f>J331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101</v>
      </c>
      <c r="E65" s="175"/>
      <c r="F65" s="175"/>
      <c r="G65" s="175"/>
      <c r="H65" s="175"/>
      <c r="I65" s="175"/>
      <c r="J65" s="176">
        <f>J355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102</v>
      </c>
      <c r="E66" s="175"/>
      <c r="F66" s="175"/>
      <c r="G66" s="175"/>
      <c r="H66" s="175"/>
      <c r="I66" s="175"/>
      <c r="J66" s="176">
        <f>J414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103</v>
      </c>
      <c r="E67" s="175"/>
      <c r="F67" s="175"/>
      <c r="G67" s="175"/>
      <c r="H67" s="175"/>
      <c r="I67" s="175"/>
      <c r="J67" s="176">
        <f>J441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104</v>
      </c>
      <c r="E68" s="169"/>
      <c r="F68" s="169"/>
      <c r="G68" s="169"/>
      <c r="H68" s="169"/>
      <c r="I68" s="169"/>
      <c r="J68" s="170">
        <f>J444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105</v>
      </c>
      <c r="E69" s="175"/>
      <c r="F69" s="175"/>
      <c r="G69" s="175"/>
      <c r="H69" s="175"/>
      <c r="I69" s="175"/>
      <c r="J69" s="176">
        <f>J445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106</v>
      </c>
      <c r="E70" s="169"/>
      <c r="F70" s="169"/>
      <c r="G70" s="169"/>
      <c r="H70" s="169"/>
      <c r="I70" s="169"/>
      <c r="J70" s="170">
        <f>J453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107</v>
      </c>
      <c r="E71" s="169"/>
      <c r="F71" s="169"/>
      <c r="G71" s="169"/>
      <c r="H71" s="169"/>
      <c r="I71" s="169"/>
      <c r="J71" s="170">
        <f>J456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2"/>
      <c r="C72" s="173"/>
      <c r="D72" s="174" t="s">
        <v>108</v>
      </c>
      <c r="E72" s="175"/>
      <c r="F72" s="175"/>
      <c r="G72" s="175"/>
      <c r="H72" s="175"/>
      <c r="I72" s="175"/>
      <c r="J72" s="176">
        <f>J457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109</v>
      </c>
      <c r="E73" s="175"/>
      <c r="F73" s="175"/>
      <c r="G73" s="175"/>
      <c r="H73" s="175"/>
      <c r="I73" s="175"/>
      <c r="J73" s="176">
        <f>J474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110</v>
      </c>
      <c r="E74" s="175"/>
      <c r="F74" s="175"/>
      <c r="G74" s="175"/>
      <c r="H74" s="175"/>
      <c r="I74" s="175"/>
      <c r="J74" s="176">
        <f>J484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111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61" t="str">
        <f>E7</f>
        <v>Kamenné Žehrovice</v>
      </c>
      <c r="F84" s="33"/>
      <c r="G84" s="33"/>
      <c r="H84" s="33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89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E9</f>
        <v>SO 03 - Komunikace - Ulice U Skály</v>
      </c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F12</f>
        <v xml:space="preserve"> </v>
      </c>
      <c r="G88" s="41"/>
      <c r="H88" s="41"/>
      <c r="I88" s="33" t="s">
        <v>22</v>
      </c>
      <c r="J88" s="73" t="str">
        <f>IF(J12="","",J12)</f>
        <v>25. 4. 2023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24</v>
      </c>
      <c r="D90" s="41"/>
      <c r="E90" s="41"/>
      <c r="F90" s="28" t="str">
        <f>E15</f>
        <v>Obec Kamenné Žehrovice</v>
      </c>
      <c r="G90" s="41"/>
      <c r="H90" s="41"/>
      <c r="I90" s="33" t="s">
        <v>30</v>
      </c>
      <c r="J90" s="37" t="str">
        <f>E21</f>
        <v>PFProjekt s.r.o.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28</v>
      </c>
      <c r="D91" s="41"/>
      <c r="E91" s="41"/>
      <c r="F91" s="28" t="str">
        <f>IF(E18="","",E18)</f>
        <v>Vyplň údaj</v>
      </c>
      <c r="G91" s="41"/>
      <c r="H91" s="41"/>
      <c r="I91" s="33" t="s">
        <v>33</v>
      </c>
      <c r="J91" s="37" t="str">
        <f>E24</f>
        <v xml:space="preserve"> 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78"/>
      <c r="B93" s="179"/>
      <c r="C93" s="180" t="s">
        <v>112</v>
      </c>
      <c r="D93" s="181" t="s">
        <v>56</v>
      </c>
      <c r="E93" s="181" t="s">
        <v>52</v>
      </c>
      <c r="F93" s="181" t="s">
        <v>53</v>
      </c>
      <c r="G93" s="181" t="s">
        <v>113</v>
      </c>
      <c r="H93" s="181" t="s">
        <v>114</v>
      </c>
      <c r="I93" s="181" t="s">
        <v>115</v>
      </c>
      <c r="J93" s="181" t="s">
        <v>93</v>
      </c>
      <c r="K93" s="182" t="s">
        <v>116</v>
      </c>
      <c r="L93" s="183"/>
      <c r="M93" s="93" t="s">
        <v>19</v>
      </c>
      <c r="N93" s="94" t="s">
        <v>41</v>
      </c>
      <c r="O93" s="94" t="s">
        <v>117</v>
      </c>
      <c r="P93" s="94" t="s">
        <v>118</v>
      </c>
      <c r="Q93" s="94" t="s">
        <v>119</v>
      </c>
      <c r="R93" s="94" t="s">
        <v>120</v>
      </c>
      <c r="S93" s="94" t="s">
        <v>121</v>
      </c>
      <c r="T93" s="95" t="s">
        <v>122</v>
      </c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</row>
    <row r="94" s="2" customFormat="1" ht="22.8" customHeight="1">
      <c r="A94" s="39"/>
      <c r="B94" s="40"/>
      <c r="C94" s="100" t="s">
        <v>123</v>
      </c>
      <c r="D94" s="41"/>
      <c r="E94" s="41"/>
      <c r="F94" s="41"/>
      <c r="G94" s="41"/>
      <c r="H94" s="41"/>
      <c r="I94" s="41"/>
      <c r="J94" s="184">
        <f>BK94</f>
        <v>0</v>
      </c>
      <c r="K94" s="41"/>
      <c r="L94" s="45"/>
      <c r="M94" s="96"/>
      <c r="N94" s="185"/>
      <c r="O94" s="97"/>
      <c r="P94" s="186">
        <f>P95+P444+P453+P456</f>
        <v>0</v>
      </c>
      <c r="Q94" s="97"/>
      <c r="R94" s="186">
        <f>R95+R444+R453+R456</f>
        <v>0</v>
      </c>
      <c r="S94" s="97"/>
      <c r="T94" s="187">
        <f>T95+T444+T453+T456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70</v>
      </c>
      <c r="AU94" s="18" t="s">
        <v>94</v>
      </c>
      <c r="BK94" s="188">
        <f>BK95+BK444+BK453+BK456</f>
        <v>0</v>
      </c>
    </row>
    <row r="95" s="12" customFormat="1" ht="25.92" customHeight="1">
      <c r="A95" s="12"/>
      <c r="B95" s="189"/>
      <c r="C95" s="190"/>
      <c r="D95" s="191" t="s">
        <v>70</v>
      </c>
      <c r="E95" s="192" t="s">
        <v>124</v>
      </c>
      <c r="F95" s="192" t="s">
        <v>125</v>
      </c>
      <c r="G95" s="190"/>
      <c r="H95" s="190"/>
      <c r="I95" s="193"/>
      <c r="J95" s="194">
        <f>BK95</f>
        <v>0</v>
      </c>
      <c r="K95" s="190"/>
      <c r="L95" s="195"/>
      <c r="M95" s="196"/>
      <c r="N95" s="197"/>
      <c r="O95" s="197"/>
      <c r="P95" s="198">
        <f>P96+P235+P246+P331+P355+P414+P441</f>
        <v>0</v>
      </c>
      <c r="Q95" s="197"/>
      <c r="R95" s="198">
        <f>R96+R235+R246+R331+R355+R414+R441</f>
        <v>0</v>
      </c>
      <c r="S95" s="197"/>
      <c r="T95" s="199">
        <f>T96+T235+T246+T331+T355+T414+T441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79</v>
      </c>
      <c r="AT95" s="201" t="s">
        <v>70</v>
      </c>
      <c r="AU95" s="201" t="s">
        <v>71</v>
      </c>
      <c r="AY95" s="200" t="s">
        <v>126</v>
      </c>
      <c r="BK95" s="202">
        <f>BK96+BK235+BK246+BK331+BK355+BK414+BK441</f>
        <v>0</v>
      </c>
    </row>
    <row r="96" s="12" customFormat="1" ht="22.8" customHeight="1">
      <c r="A96" s="12"/>
      <c r="B96" s="189"/>
      <c r="C96" s="190"/>
      <c r="D96" s="191" t="s">
        <v>70</v>
      </c>
      <c r="E96" s="203" t="s">
        <v>79</v>
      </c>
      <c r="F96" s="203" t="s">
        <v>127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SUM(P97:P234)</f>
        <v>0</v>
      </c>
      <c r="Q96" s="197"/>
      <c r="R96" s="198">
        <f>SUM(R97:R234)</f>
        <v>0</v>
      </c>
      <c r="S96" s="197"/>
      <c r="T96" s="199">
        <f>SUM(T97:T234)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79</v>
      </c>
      <c r="AT96" s="201" t="s">
        <v>70</v>
      </c>
      <c r="AU96" s="201" t="s">
        <v>79</v>
      </c>
      <c r="AY96" s="200" t="s">
        <v>126</v>
      </c>
      <c r="BK96" s="202">
        <f>SUM(BK97:BK234)</f>
        <v>0</v>
      </c>
    </row>
    <row r="97" s="2" customFormat="1" ht="24.15" customHeight="1">
      <c r="A97" s="39"/>
      <c r="B97" s="40"/>
      <c r="C97" s="205" t="s">
        <v>79</v>
      </c>
      <c r="D97" s="205" t="s">
        <v>128</v>
      </c>
      <c r="E97" s="206" t="s">
        <v>640</v>
      </c>
      <c r="F97" s="207" t="s">
        <v>641</v>
      </c>
      <c r="G97" s="208" t="s">
        <v>131</v>
      </c>
      <c r="H97" s="209">
        <v>3.5</v>
      </c>
      <c r="I97" s="210"/>
      <c r="J97" s="211">
        <f>ROUND(I97*H97,2)</f>
        <v>0</v>
      </c>
      <c r="K97" s="207" t="s">
        <v>132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133</v>
      </c>
      <c r="AT97" s="216" t="s">
        <v>128</v>
      </c>
      <c r="AU97" s="216" t="s">
        <v>81</v>
      </c>
      <c r="AY97" s="18" t="s">
        <v>126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133</v>
      </c>
      <c r="BM97" s="216" t="s">
        <v>81</v>
      </c>
    </row>
    <row r="98" s="2" customFormat="1">
      <c r="A98" s="39"/>
      <c r="B98" s="40"/>
      <c r="C98" s="41"/>
      <c r="D98" s="218" t="s">
        <v>134</v>
      </c>
      <c r="E98" s="41"/>
      <c r="F98" s="219" t="s">
        <v>642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81</v>
      </c>
    </row>
    <row r="99" s="14" customFormat="1">
      <c r="A99" s="14"/>
      <c r="B99" s="234"/>
      <c r="C99" s="235"/>
      <c r="D99" s="225" t="s">
        <v>136</v>
      </c>
      <c r="E99" s="236" t="s">
        <v>19</v>
      </c>
      <c r="F99" s="237" t="s">
        <v>767</v>
      </c>
      <c r="G99" s="235"/>
      <c r="H99" s="238">
        <v>3.5</v>
      </c>
      <c r="I99" s="239"/>
      <c r="J99" s="235"/>
      <c r="K99" s="235"/>
      <c r="L99" s="240"/>
      <c r="M99" s="241"/>
      <c r="N99" s="242"/>
      <c r="O99" s="242"/>
      <c r="P99" s="242"/>
      <c r="Q99" s="242"/>
      <c r="R99" s="242"/>
      <c r="S99" s="242"/>
      <c r="T99" s="24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4" t="s">
        <v>136</v>
      </c>
      <c r="AU99" s="244" t="s">
        <v>81</v>
      </c>
      <c r="AV99" s="14" t="s">
        <v>81</v>
      </c>
      <c r="AW99" s="14" t="s">
        <v>32</v>
      </c>
      <c r="AX99" s="14" t="s">
        <v>71</v>
      </c>
      <c r="AY99" s="244" t="s">
        <v>126</v>
      </c>
    </row>
    <row r="100" s="15" customFormat="1">
      <c r="A100" s="15"/>
      <c r="B100" s="245"/>
      <c r="C100" s="246"/>
      <c r="D100" s="225" t="s">
        <v>136</v>
      </c>
      <c r="E100" s="247" t="s">
        <v>19</v>
      </c>
      <c r="F100" s="248" t="s">
        <v>139</v>
      </c>
      <c r="G100" s="246"/>
      <c r="H100" s="249">
        <v>3.5</v>
      </c>
      <c r="I100" s="250"/>
      <c r="J100" s="246"/>
      <c r="K100" s="246"/>
      <c r="L100" s="251"/>
      <c r="M100" s="252"/>
      <c r="N100" s="253"/>
      <c r="O100" s="253"/>
      <c r="P100" s="253"/>
      <c r="Q100" s="253"/>
      <c r="R100" s="253"/>
      <c r="S100" s="253"/>
      <c r="T100" s="25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5" t="s">
        <v>136</v>
      </c>
      <c r="AU100" s="255" t="s">
        <v>81</v>
      </c>
      <c r="AV100" s="15" t="s">
        <v>133</v>
      </c>
      <c r="AW100" s="15" t="s">
        <v>32</v>
      </c>
      <c r="AX100" s="15" t="s">
        <v>79</v>
      </c>
      <c r="AY100" s="255" t="s">
        <v>126</v>
      </c>
    </row>
    <row r="101" s="2" customFormat="1" ht="37.8" customHeight="1">
      <c r="A101" s="39"/>
      <c r="B101" s="40"/>
      <c r="C101" s="205" t="s">
        <v>81</v>
      </c>
      <c r="D101" s="205" t="s">
        <v>128</v>
      </c>
      <c r="E101" s="206" t="s">
        <v>650</v>
      </c>
      <c r="F101" s="207" t="s">
        <v>651</v>
      </c>
      <c r="G101" s="208" t="s">
        <v>131</v>
      </c>
      <c r="H101" s="209">
        <v>20.100000000000001</v>
      </c>
      <c r="I101" s="210"/>
      <c r="J101" s="211">
        <f>ROUND(I101*H101,2)</f>
        <v>0</v>
      </c>
      <c r="K101" s="207" t="s">
        <v>132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133</v>
      </c>
      <c r="AT101" s="216" t="s">
        <v>128</v>
      </c>
      <c r="AU101" s="216" t="s">
        <v>81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133</v>
      </c>
      <c r="BM101" s="216" t="s">
        <v>133</v>
      </c>
    </row>
    <row r="102" s="2" customFormat="1">
      <c r="A102" s="39"/>
      <c r="B102" s="40"/>
      <c r="C102" s="41"/>
      <c r="D102" s="218" t="s">
        <v>134</v>
      </c>
      <c r="E102" s="41"/>
      <c r="F102" s="219" t="s">
        <v>652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134</v>
      </c>
      <c r="AU102" s="18" t="s">
        <v>81</v>
      </c>
    </row>
    <row r="103" s="13" customFormat="1">
      <c r="A103" s="13"/>
      <c r="B103" s="223"/>
      <c r="C103" s="224"/>
      <c r="D103" s="225" t="s">
        <v>136</v>
      </c>
      <c r="E103" s="226" t="s">
        <v>19</v>
      </c>
      <c r="F103" s="227" t="s">
        <v>768</v>
      </c>
      <c r="G103" s="224"/>
      <c r="H103" s="226" t="s">
        <v>19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136</v>
      </c>
      <c r="AU103" s="233" t="s">
        <v>81</v>
      </c>
      <c r="AV103" s="13" t="s">
        <v>79</v>
      </c>
      <c r="AW103" s="13" t="s">
        <v>32</v>
      </c>
      <c r="AX103" s="13" t="s">
        <v>71</v>
      </c>
      <c r="AY103" s="233" t="s">
        <v>126</v>
      </c>
    </row>
    <row r="104" s="14" customFormat="1">
      <c r="A104" s="14"/>
      <c r="B104" s="234"/>
      <c r="C104" s="235"/>
      <c r="D104" s="225" t="s">
        <v>136</v>
      </c>
      <c r="E104" s="236" t="s">
        <v>19</v>
      </c>
      <c r="F104" s="237" t="s">
        <v>769</v>
      </c>
      <c r="G104" s="235"/>
      <c r="H104" s="238">
        <v>20.100000000000001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4" t="s">
        <v>136</v>
      </c>
      <c r="AU104" s="244" t="s">
        <v>81</v>
      </c>
      <c r="AV104" s="14" t="s">
        <v>81</v>
      </c>
      <c r="AW104" s="14" t="s">
        <v>32</v>
      </c>
      <c r="AX104" s="14" t="s">
        <v>71</v>
      </c>
      <c r="AY104" s="244" t="s">
        <v>126</v>
      </c>
    </row>
    <row r="105" s="15" customFormat="1">
      <c r="A105" s="15"/>
      <c r="B105" s="245"/>
      <c r="C105" s="246"/>
      <c r="D105" s="225" t="s">
        <v>136</v>
      </c>
      <c r="E105" s="247" t="s">
        <v>19</v>
      </c>
      <c r="F105" s="248" t="s">
        <v>139</v>
      </c>
      <c r="G105" s="246"/>
      <c r="H105" s="249">
        <v>20.100000000000001</v>
      </c>
      <c r="I105" s="250"/>
      <c r="J105" s="246"/>
      <c r="K105" s="246"/>
      <c r="L105" s="251"/>
      <c r="M105" s="252"/>
      <c r="N105" s="253"/>
      <c r="O105" s="253"/>
      <c r="P105" s="253"/>
      <c r="Q105" s="253"/>
      <c r="R105" s="253"/>
      <c r="S105" s="253"/>
      <c r="T105" s="25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5" t="s">
        <v>136</v>
      </c>
      <c r="AU105" s="255" t="s">
        <v>81</v>
      </c>
      <c r="AV105" s="15" t="s">
        <v>133</v>
      </c>
      <c r="AW105" s="15" t="s">
        <v>32</v>
      </c>
      <c r="AX105" s="15" t="s">
        <v>79</v>
      </c>
      <c r="AY105" s="255" t="s">
        <v>126</v>
      </c>
    </row>
    <row r="106" s="2" customFormat="1" ht="24.15" customHeight="1">
      <c r="A106" s="39"/>
      <c r="B106" s="40"/>
      <c r="C106" s="205" t="s">
        <v>147</v>
      </c>
      <c r="D106" s="205" t="s">
        <v>128</v>
      </c>
      <c r="E106" s="206" t="s">
        <v>654</v>
      </c>
      <c r="F106" s="207" t="s">
        <v>655</v>
      </c>
      <c r="G106" s="208" t="s">
        <v>131</v>
      </c>
      <c r="H106" s="209">
        <v>9.5</v>
      </c>
      <c r="I106" s="210"/>
      <c r="J106" s="211">
        <f>ROUND(I106*H106,2)</f>
        <v>0</v>
      </c>
      <c r="K106" s="207" t="s">
        <v>132</v>
      </c>
      <c r="L106" s="45"/>
      <c r="M106" s="212" t="s">
        <v>19</v>
      </c>
      <c r="N106" s="213" t="s">
        <v>42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133</v>
      </c>
      <c r="AT106" s="216" t="s">
        <v>128</v>
      </c>
      <c r="AU106" s="216" t="s">
        <v>81</v>
      </c>
      <c r="AY106" s="18" t="s">
        <v>126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79</v>
      </c>
      <c r="BK106" s="217">
        <f>ROUND(I106*H106,2)</f>
        <v>0</v>
      </c>
      <c r="BL106" s="18" t="s">
        <v>133</v>
      </c>
      <c r="BM106" s="216" t="s">
        <v>151</v>
      </c>
    </row>
    <row r="107" s="2" customFormat="1">
      <c r="A107" s="39"/>
      <c r="B107" s="40"/>
      <c r="C107" s="41"/>
      <c r="D107" s="218" t="s">
        <v>134</v>
      </c>
      <c r="E107" s="41"/>
      <c r="F107" s="219" t="s">
        <v>656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134</v>
      </c>
      <c r="AU107" s="18" t="s">
        <v>81</v>
      </c>
    </row>
    <row r="108" s="13" customFormat="1">
      <c r="A108" s="13"/>
      <c r="B108" s="223"/>
      <c r="C108" s="224"/>
      <c r="D108" s="225" t="s">
        <v>136</v>
      </c>
      <c r="E108" s="226" t="s">
        <v>19</v>
      </c>
      <c r="F108" s="227" t="s">
        <v>657</v>
      </c>
      <c r="G108" s="224"/>
      <c r="H108" s="226" t="s">
        <v>19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136</v>
      </c>
      <c r="AU108" s="233" t="s">
        <v>81</v>
      </c>
      <c r="AV108" s="13" t="s">
        <v>79</v>
      </c>
      <c r="AW108" s="13" t="s">
        <v>32</v>
      </c>
      <c r="AX108" s="13" t="s">
        <v>71</v>
      </c>
      <c r="AY108" s="233" t="s">
        <v>126</v>
      </c>
    </row>
    <row r="109" s="14" customFormat="1">
      <c r="A109" s="14"/>
      <c r="B109" s="234"/>
      <c r="C109" s="235"/>
      <c r="D109" s="225" t="s">
        <v>136</v>
      </c>
      <c r="E109" s="236" t="s">
        <v>19</v>
      </c>
      <c r="F109" s="237" t="s">
        <v>770</v>
      </c>
      <c r="G109" s="235"/>
      <c r="H109" s="238">
        <v>9.5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136</v>
      </c>
      <c r="AU109" s="244" t="s">
        <v>81</v>
      </c>
      <c r="AV109" s="14" t="s">
        <v>81</v>
      </c>
      <c r="AW109" s="14" t="s">
        <v>32</v>
      </c>
      <c r="AX109" s="14" t="s">
        <v>71</v>
      </c>
      <c r="AY109" s="244" t="s">
        <v>126</v>
      </c>
    </row>
    <row r="110" s="15" customFormat="1">
      <c r="A110" s="15"/>
      <c r="B110" s="245"/>
      <c r="C110" s="246"/>
      <c r="D110" s="225" t="s">
        <v>136</v>
      </c>
      <c r="E110" s="247" t="s">
        <v>19</v>
      </c>
      <c r="F110" s="248" t="s">
        <v>139</v>
      </c>
      <c r="G110" s="246"/>
      <c r="H110" s="249">
        <v>9.5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5" t="s">
        <v>136</v>
      </c>
      <c r="AU110" s="255" t="s">
        <v>81</v>
      </c>
      <c r="AV110" s="15" t="s">
        <v>133</v>
      </c>
      <c r="AW110" s="15" t="s">
        <v>32</v>
      </c>
      <c r="AX110" s="15" t="s">
        <v>79</v>
      </c>
      <c r="AY110" s="255" t="s">
        <v>126</v>
      </c>
    </row>
    <row r="111" s="2" customFormat="1" ht="24.15" customHeight="1">
      <c r="A111" s="39"/>
      <c r="B111" s="40"/>
      <c r="C111" s="205" t="s">
        <v>133</v>
      </c>
      <c r="D111" s="205" t="s">
        <v>128</v>
      </c>
      <c r="E111" s="206" t="s">
        <v>140</v>
      </c>
      <c r="F111" s="207" t="s">
        <v>141</v>
      </c>
      <c r="G111" s="208" t="s">
        <v>131</v>
      </c>
      <c r="H111" s="209">
        <v>9.8000000000000007</v>
      </c>
      <c r="I111" s="210"/>
      <c r="J111" s="211">
        <f>ROUND(I111*H111,2)</f>
        <v>0</v>
      </c>
      <c r="K111" s="207" t="s">
        <v>132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133</v>
      </c>
      <c r="AT111" s="216" t="s">
        <v>128</v>
      </c>
      <c r="AU111" s="216" t="s">
        <v>81</v>
      </c>
      <c r="AY111" s="18" t="s">
        <v>126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133</v>
      </c>
      <c r="BM111" s="216" t="s">
        <v>155</v>
      </c>
    </row>
    <row r="112" s="2" customFormat="1">
      <c r="A112" s="39"/>
      <c r="B112" s="40"/>
      <c r="C112" s="41"/>
      <c r="D112" s="218" t="s">
        <v>134</v>
      </c>
      <c r="E112" s="41"/>
      <c r="F112" s="219" t="s">
        <v>142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134</v>
      </c>
      <c r="AU112" s="18" t="s">
        <v>81</v>
      </c>
    </row>
    <row r="113" s="13" customFormat="1">
      <c r="A113" s="13"/>
      <c r="B113" s="223"/>
      <c r="C113" s="224"/>
      <c r="D113" s="225" t="s">
        <v>136</v>
      </c>
      <c r="E113" s="226" t="s">
        <v>19</v>
      </c>
      <c r="F113" s="227" t="s">
        <v>143</v>
      </c>
      <c r="G113" s="224"/>
      <c r="H113" s="226" t="s">
        <v>19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136</v>
      </c>
      <c r="AU113" s="233" t="s">
        <v>81</v>
      </c>
      <c r="AV113" s="13" t="s">
        <v>79</v>
      </c>
      <c r="AW113" s="13" t="s">
        <v>32</v>
      </c>
      <c r="AX113" s="13" t="s">
        <v>71</v>
      </c>
      <c r="AY113" s="233" t="s">
        <v>126</v>
      </c>
    </row>
    <row r="114" s="14" customFormat="1">
      <c r="A114" s="14"/>
      <c r="B114" s="234"/>
      <c r="C114" s="235"/>
      <c r="D114" s="225" t="s">
        <v>136</v>
      </c>
      <c r="E114" s="236" t="s">
        <v>19</v>
      </c>
      <c r="F114" s="237" t="s">
        <v>771</v>
      </c>
      <c r="G114" s="235"/>
      <c r="H114" s="238">
        <v>9.8000000000000007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4" t="s">
        <v>136</v>
      </c>
      <c r="AU114" s="244" t="s">
        <v>81</v>
      </c>
      <c r="AV114" s="14" t="s">
        <v>81</v>
      </c>
      <c r="AW114" s="14" t="s">
        <v>32</v>
      </c>
      <c r="AX114" s="14" t="s">
        <v>71</v>
      </c>
      <c r="AY114" s="244" t="s">
        <v>126</v>
      </c>
    </row>
    <row r="115" s="15" customFormat="1">
      <c r="A115" s="15"/>
      <c r="B115" s="245"/>
      <c r="C115" s="246"/>
      <c r="D115" s="225" t="s">
        <v>136</v>
      </c>
      <c r="E115" s="247" t="s">
        <v>19</v>
      </c>
      <c r="F115" s="248" t="s">
        <v>139</v>
      </c>
      <c r="G115" s="246"/>
      <c r="H115" s="249">
        <v>9.8000000000000007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5" t="s">
        <v>136</v>
      </c>
      <c r="AU115" s="255" t="s">
        <v>81</v>
      </c>
      <c r="AV115" s="15" t="s">
        <v>133</v>
      </c>
      <c r="AW115" s="15" t="s">
        <v>32</v>
      </c>
      <c r="AX115" s="15" t="s">
        <v>79</v>
      </c>
      <c r="AY115" s="255" t="s">
        <v>126</v>
      </c>
    </row>
    <row r="116" s="2" customFormat="1" ht="37.8" customHeight="1">
      <c r="A116" s="39"/>
      <c r="B116" s="40"/>
      <c r="C116" s="205" t="s">
        <v>159</v>
      </c>
      <c r="D116" s="205" t="s">
        <v>128</v>
      </c>
      <c r="E116" s="206" t="s">
        <v>153</v>
      </c>
      <c r="F116" s="207" t="s">
        <v>154</v>
      </c>
      <c r="G116" s="208" t="s">
        <v>131</v>
      </c>
      <c r="H116" s="209">
        <v>228</v>
      </c>
      <c r="I116" s="210"/>
      <c r="J116" s="211">
        <f>ROUND(I116*H116,2)</f>
        <v>0</v>
      </c>
      <c r="K116" s="207" t="s">
        <v>150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133</v>
      </c>
      <c r="AT116" s="216" t="s">
        <v>128</v>
      </c>
      <c r="AU116" s="216" t="s">
        <v>81</v>
      </c>
      <c r="AY116" s="18" t="s">
        <v>126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133</v>
      </c>
      <c r="BM116" s="216" t="s">
        <v>163</v>
      </c>
    </row>
    <row r="117" s="2" customFormat="1">
      <c r="A117" s="39"/>
      <c r="B117" s="40"/>
      <c r="C117" s="41"/>
      <c r="D117" s="218" t="s">
        <v>134</v>
      </c>
      <c r="E117" s="41"/>
      <c r="F117" s="219" t="s">
        <v>156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134</v>
      </c>
      <c r="AU117" s="18" t="s">
        <v>81</v>
      </c>
    </row>
    <row r="118" s="13" customFormat="1">
      <c r="A118" s="13"/>
      <c r="B118" s="223"/>
      <c r="C118" s="224"/>
      <c r="D118" s="225" t="s">
        <v>136</v>
      </c>
      <c r="E118" s="226" t="s">
        <v>19</v>
      </c>
      <c r="F118" s="227" t="s">
        <v>157</v>
      </c>
      <c r="G118" s="224"/>
      <c r="H118" s="226" t="s">
        <v>19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136</v>
      </c>
      <c r="AU118" s="233" t="s">
        <v>81</v>
      </c>
      <c r="AV118" s="13" t="s">
        <v>79</v>
      </c>
      <c r="AW118" s="13" t="s">
        <v>32</v>
      </c>
      <c r="AX118" s="13" t="s">
        <v>71</v>
      </c>
      <c r="AY118" s="233" t="s">
        <v>126</v>
      </c>
    </row>
    <row r="119" s="14" customFormat="1">
      <c r="A119" s="14"/>
      <c r="B119" s="234"/>
      <c r="C119" s="235"/>
      <c r="D119" s="225" t="s">
        <v>136</v>
      </c>
      <c r="E119" s="236" t="s">
        <v>19</v>
      </c>
      <c r="F119" s="237" t="s">
        <v>772</v>
      </c>
      <c r="G119" s="235"/>
      <c r="H119" s="238">
        <v>228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4" t="s">
        <v>136</v>
      </c>
      <c r="AU119" s="244" t="s">
        <v>81</v>
      </c>
      <c r="AV119" s="14" t="s">
        <v>81</v>
      </c>
      <c r="AW119" s="14" t="s">
        <v>32</v>
      </c>
      <c r="AX119" s="14" t="s">
        <v>71</v>
      </c>
      <c r="AY119" s="244" t="s">
        <v>126</v>
      </c>
    </row>
    <row r="120" s="15" customFormat="1">
      <c r="A120" s="15"/>
      <c r="B120" s="245"/>
      <c r="C120" s="246"/>
      <c r="D120" s="225" t="s">
        <v>136</v>
      </c>
      <c r="E120" s="247" t="s">
        <v>19</v>
      </c>
      <c r="F120" s="248" t="s">
        <v>139</v>
      </c>
      <c r="G120" s="246"/>
      <c r="H120" s="249">
        <v>228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5" t="s">
        <v>136</v>
      </c>
      <c r="AU120" s="255" t="s">
        <v>81</v>
      </c>
      <c r="AV120" s="15" t="s">
        <v>133</v>
      </c>
      <c r="AW120" s="15" t="s">
        <v>32</v>
      </c>
      <c r="AX120" s="15" t="s">
        <v>79</v>
      </c>
      <c r="AY120" s="255" t="s">
        <v>126</v>
      </c>
    </row>
    <row r="121" s="2" customFormat="1" ht="37.8" customHeight="1">
      <c r="A121" s="39"/>
      <c r="B121" s="40"/>
      <c r="C121" s="205" t="s">
        <v>151</v>
      </c>
      <c r="D121" s="205" t="s">
        <v>128</v>
      </c>
      <c r="E121" s="206" t="s">
        <v>665</v>
      </c>
      <c r="F121" s="207" t="s">
        <v>666</v>
      </c>
      <c r="G121" s="208" t="s">
        <v>131</v>
      </c>
      <c r="H121" s="209">
        <v>29.600000000000001</v>
      </c>
      <c r="I121" s="210"/>
      <c r="J121" s="211">
        <f>ROUND(I121*H121,2)</f>
        <v>0</v>
      </c>
      <c r="K121" s="207" t="s">
        <v>132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133</v>
      </c>
      <c r="AT121" s="216" t="s">
        <v>128</v>
      </c>
      <c r="AU121" s="216" t="s">
        <v>81</v>
      </c>
      <c r="AY121" s="18" t="s">
        <v>126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133</v>
      </c>
      <c r="BM121" s="216" t="s">
        <v>168</v>
      </c>
    </row>
    <row r="122" s="2" customFormat="1">
      <c r="A122" s="39"/>
      <c r="B122" s="40"/>
      <c r="C122" s="41"/>
      <c r="D122" s="218" t="s">
        <v>134</v>
      </c>
      <c r="E122" s="41"/>
      <c r="F122" s="219" t="s">
        <v>667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134</v>
      </c>
      <c r="AU122" s="18" t="s">
        <v>81</v>
      </c>
    </row>
    <row r="123" s="13" customFormat="1">
      <c r="A123" s="13"/>
      <c r="B123" s="223"/>
      <c r="C123" s="224"/>
      <c r="D123" s="225" t="s">
        <v>136</v>
      </c>
      <c r="E123" s="226" t="s">
        <v>19</v>
      </c>
      <c r="F123" s="227" t="s">
        <v>137</v>
      </c>
      <c r="G123" s="224"/>
      <c r="H123" s="226" t="s">
        <v>19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136</v>
      </c>
      <c r="AU123" s="233" t="s">
        <v>81</v>
      </c>
      <c r="AV123" s="13" t="s">
        <v>79</v>
      </c>
      <c r="AW123" s="13" t="s">
        <v>32</v>
      </c>
      <c r="AX123" s="13" t="s">
        <v>71</v>
      </c>
      <c r="AY123" s="233" t="s">
        <v>126</v>
      </c>
    </row>
    <row r="124" s="14" customFormat="1">
      <c r="A124" s="14"/>
      <c r="B124" s="234"/>
      <c r="C124" s="235"/>
      <c r="D124" s="225" t="s">
        <v>136</v>
      </c>
      <c r="E124" s="236" t="s">
        <v>19</v>
      </c>
      <c r="F124" s="237" t="s">
        <v>769</v>
      </c>
      <c r="G124" s="235"/>
      <c r="H124" s="238">
        <v>20.100000000000001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4" t="s">
        <v>136</v>
      </c>
      <c r="AU124" s="244" t="s">
        <v>81</v>
      </c>
      <c r="AV124" s="14" t="s">
        <v>81</v>
      </c>
      <c r="AW124" s="14" t="s">
        <v>32</v>
      </c>
      <c r="AX124" s="14" t="s">
        <v>71</v>
      </c>
      <c r="AY124" s="244" t="s">
        <v>126</v>
      </c>
    </row>
    <row r="125" s="13" customFormat="1">
      <c r="A125" s="13"/>
      <c r="B125" s="223"/>
      <c r="C125" s="224"/>
      <c r="D125" s="225" t="s">
        <v>136</v>
      </c>
      <c r="E125" s="226" t="s">
        <v>19</v>
      </c>
      <c r="F125" s="227" t="s">
        <v>657</v>
      </c>
      <c r="G125" s="224"/>
      <c r="H125" s="226" t="s">
        <v>19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136</v>
      </c>
      <c r="AU125" s="233" t="s">
        <v>81</v>
      </c>
      <c r="AV125" s="13" t="s">
        <v>79</v>
      </c>
      <c r="AW125" s="13" t="s">
        <v>32</v>
      </c>
      <c r="AX125" s="13" t="s">
        <v>71</v>
      </c>
      <c r="AY125" s="233" t="s">
        <v>126</v>
      </c>
    </row>
    <row r="126" s="14" customFormat="1">
      <c r="A126" s="14"/>
      <c r="B126" s="234"/>
      <c r="C126" s="235"/>
      <c r="D126" s="225" t="s">
        <v>136</v>
      </c>
      <c r="E126" s="236" t="s">
        <v>19</v>
      </c>
      <c r="F126" s="237" t="s">
        <v>770</v>
      </c>
      <c r="G126" s="235"/>
      <c r="H126" s="238">
        <v>9.5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136</v>
      </c>
      <c r="AU126" s="244" t="s">
        <v>81</v>
      </c>
      <c r="AV126" s="14" t="s">
        <v>81</v>
      </c>
      <c r="AW126" s="14" t="s">
        <v>32</v>
      </c>
      <c r="AX126" s="14" t="s">
        <v>71</v>
      </c>
      <c r="AY126" s="244" t="s">
        <v>126</v>
      </c>
    </row>
    <row r="127" s="15" customFormat="1">
      <c r="A127" s="15"/>
      <c r="B127" s="245"/>
      <c r="C127" s="246"/>
      <c r="D127" s="225" t="s">
        <v>136</v>
      </c>
      <c r="E127" s="247" t="s">
        <v>19</v>
      </c>
      <c r="F127" s="248" t="s">
        <v>139</v>
      </c>
      <c r="G127" s="246"/>
      <c r="H127" s="249">
        <v>29.600000000000001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5" t="s">
        <v>136</v>
      </c>
      <c r="AU127" s="255" t="s">
        <v>81</v>
      </c>
      <c r="AV127" s="15" t="s">
        <v>133</v>
      </c>
      <c r="AW127" s="15" t="s">
        <v>32</v>
      </c>
      <c r="AX127" s="15" t="s">
        <v>79</v>
      </c>
      <c r="AY127" s="255" t="s">
        <v>126</v>
      </c>
    </row>
    <row r="128" s="2" customFormat="1" ht="24.15" customHeight="1">
      <c r="A128" s="39"/>
      <c r="B128" s="40"/>
      <c r="C128" s="205" t="s">
        <v>172</v>
      </c>
      <c r="D128" s="205" t="s">
        <v>128</v>
      </c>
      <c r="E128" s="206" t="s">
        <v>160</v>
      </c>
      <c r="F128" s="207" t="s">
        <v>161</v>
      </c>
      <c r="G128" s="208" t="s">
        <v>162</v>
      </c>
      <c r="H128" s="209">
        <v>33.710000000000001</v>
      </c>
      <c r="I128" s="210"/>
      <c r="J128" s="211">
        <f>ROUND(I128*H128,2)</f>
        <v>0</v>
      </c>
      <c r="K128" s="207" t="s">
        <v>132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133</v>
      </c>
      <c r="AT128" s="216" t="s">
        <v>128</v>
      </c>
      <c r="AU128" s="216" t="s">
        <v>81</v>
      </c>
      <c r="AY128" s="18" t="s">
        <v>126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133</v>
      </c>
      <c r="BM128" s="216" t="s">
        <v>176</v>
      </c>
    </row>
    <row r="129" s="2" customFormat="1">
      <c r="A129" s="39"/>
      <c r="B129" s="40"/>
      <c r="C129" s="41"/>
      <c r="D129" s="218" t="s">
        <v>134</v>
      </c>
      <c r="E129" s="41"/>
      <c r="F129" s="219" t="s">
        <v>164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134</v>
      </c>
      <c r="AU129" s="18" t="s">
        <v>81</v>
      </c>
    </row>
    <row r="130" s="14" customFormat="1">
      <c r="A130" s="14"/>
      <c r="B130" s="234"/>
      <c r="C130" s="235"/>
      <c r="D130" s="225" t="s">
        <v>136</v>
      </c>
      <c r="E130" s="236" t="s">
        <v>19</v>
      </c>
      <c r="F130" s="237" t="s">
        <v>773</v>
      </c>
      <c r="G130" s="235"/>
      <c r="H130" s="238">
        <v>33.710000000000001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4" t="s">
        <v>136</v>
      </c>
      <c r="AU130" s="244" t="s">
        <v>81</v>
      </c>
      <c r="AV130" s="14" t="s">
        <v>81</v>
      </c>
      <c r="AW130" s="14" t="s">
        <v>32</v>
      </c>
      <c r="AX130" s="14" t="s">
        <v>71</v>
      </c>
      <c r="AY130" s="244" t="s">
        <v>126</v>
      </c>
    </row>
    <row r="131" s="15" customFormat="1">
      <c r="A131" s="15"/>
      <c r="B131" s="245"/>
      <c r="C131" s="246"/>
      <c r="D131" s="225" t="s">
        <v>136</v>
      </c>
      <c r="E131" s="247" t="s">
        <v>19</v>
      </c>
      <c r="F131" s="248" t="s">
        <v>139</v>
      </c>
      <c r="G131" s="246"/>
      <c r="H131" s="249">
        <v>33.710000000000001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5" t="s">
        <v>136</v>
      </c>
      <c r="AU131" s="255" t="s">
        <v>81</v>
      </c>
      <c r="AV131" s="15" t="s">
        <v>133</v>
      </c>
      <c r="AW131" s="15" t="s">
        <v>32</v>
      </c>
      <c r="AX131" s="15" t="s">
        <v>79</v>
      </c>
      <c r="AY131" s="255" t="s">
        <v>126</v>
      </c>
    </row>
    <row r="132" s="2" customFormat="1" ht="16.5" customHeight="1">
      <c r="A132" s="39"/>
      <c r="B132" s="40"/>
      <c r="C132" s="205" t="s">
        <v>155</v>
      </c>
      <c r="D132" s="205" t="s">
        <v>128</v>
      </c>
      <c r="E132" s="206" t="s">
        <v>166</v>
      </c>
      <c r="F132" s="207" t="s">
        <v>167</v>
      </c>
      <c r="G132" s="208" t="s">
        <v>131</v>
      </c>
      <c r="H132" s="209">
        <v>131.5</v>
      </c>
      <c r="I132" s="210"/>
      <c r="J132" s="211">
        <f>ROUND(I132*H132,2)</f>
        <v>0</v>
      </c>
      <c r="K132" s="207" t="s">
        <v>132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133</v>
      </c>
      <c r="AT132" s="216" t="s">
        <v>128</v>
      </c>
      <c r="AU132" s="216" t="s">
        <v>81</v>
      </c>
      <c r="AY132" s="18" t="s">
        <v>126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133</v>
      </c>
      <c r="BM132" s="216" t="s">
        <v>186</v>
      </c>
    </row>
    <row r="133" s="2" customFormat="1">
      <c r="A133" s="39"/>
      <c r="B133" s="40"/>
      <c r="C133" s="41"/>
      <c r="D133" s="218" t="s">
        <v>134</v>
      </c>
      <c r="E133" s="41"/>
      <c r="F133" s="219" t="s">
        <v>169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134</v>
      </c>
      <c r="AU133" s="18" t="s">
        <v>81</v>
      </c>
    </row>
    <row r="134" s="13" customFormat="1">
      <c r="A134" s="13"/>
      <c r="B134" s="223"/>
      <c r="C134" s="224"/>
      <c r="D134" s="225" t="s">
        <v>136</v>
      </c>
      <c r="E134" s="226" t="s">
        <v>19</v>
      </c>
      <c r="F134" s="227" t="s">
        <v>170</v>
      </c>
      <c r="G134" s="224"/>
      <c r="H134" s="226" t="s">
        <v>19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136</v>
      </c>
      <c r="AU134" s="233" t="s">
        <v>81</v>
      </c>
      <c r="AV134" s="13" t="s">
        <v>79</v>
      </c>
      <c r="AW134" s="13" t="s">
        <v>32</v>
      </c>
      <c r="AX134" s="13" t="s">
        <v>71</v>
      </c>
      <c r="AY134" s="233" t="s">
        <v>126</v>
      </c>
    </row>
    <row r="135" s="14" customFormat="1">
      <c r="A135" s="14"/>
      <c r="B135" s="234"/>
      <c r="C135" s="235"/>
      <c r="D135" s="225" t="s">
        <v>136</v>
      </c>
      <c r="E135" s="236" t="s">
        <v>19</v>
      </c>
      <c r="F135" s="237" t="s">
        <v>774</v>
      </c>
      <c r="G135" s="235"/>
      <c r="H135" s="238">
        <v>131.5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4" t="s">
        <v>136</v>
      </c>
      <c r="AU135" s="244" t="s">
        <v>81</v>
      </c>
      <c r="AV135" s="14" t="s">
        <v>81</v>
      </c>
      <c r="AW135" s="14" t="s">
        <v>32</v>
      </c>
      <c r="AX135" s="14" t="s">
        <v>71</v>
      </c>
      <c r="AY135" s="244" t="s">
        <v>126</v>
      </c>
    </row>
    <row r="136" s="15" customFormat="1">
      <c r="A136" s="15"/>
      <c r="B136" s="245"/>
      <c r="C136" s="246"/>
      <c r="D136" s="225" t="s">
        <v>136</v>
      </c>
      <c r="E136" s="247" t="s">
        <v>19</v>
      </c>
      <c r="F136" s="248" t="s">
        <v>139</v>
      </c>
      <c r="G136" s="246"/>
      <c r="H136" s="249">
        <v>131.5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5" t="s">
        <v>136</v>
      </c>
      <c r="AU136" s="255" t="s">
        <v>81</v>
      </c>
      <c r="AV136" s="15" t="s">
        <v>133</v>
      </c>
      <c r="AW136" s="15" t="s">
        <v>32</v>
      </c>
      <c r="AX136" s="15" t="s">
        <v>79</v>
      </c>
      <c r="AY136" s="255" t="s">
        <v>126</v>
      </c>
    </row>
    <row r="137" s="2" customFormat="1" ht="21.75" customHeight="1">
      <c r="A137" s="39"/>
      <c r="B137" s="40"/>
      <c r="C137" s="205" t="s">
        <v>195</v>
      </c>
      <c r="D137" s="205" t="s">
        <v>128</v>
      </c>
      <c r="E137" s="206" t="s">
        <v>173</v>
      </c>
      <c r="F137" s="207" t="s">
        <v>174</v>
      </c>
      <c r="G137" s="208" t="s">
        <v>175</v>
      </c>
      <c r="H137" s="209">
        <v>199.19499999999999</v>
      </c>
      <c r="I137" s="210"/>
      <c r="J137" s="211">
        <f>ROUND(I137*H137,2)</f>
        <v>0</v>
      </c>
      <c r="K137" s="207" t="s">
        <v>132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133</v>
      </c>
      <c r="AT137" s="216" t="s">
        <v>128</v>
      </c>
      <c r="AU137" s="216" t="s">
        <v>81</v>
      </c>
      <c r="AY137" s="18" t="s">
        <v>126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133</v>
      </c>
      <c r="BM137" s="216" t="s">
        <v>198</v>
      </c>
    </row>
    <row r="138" s="2" customFormat="1">
      <c r="A138" s="39"/>
      <c r="B138" s="40"/>
      <c r="C138" s="41"/>
      <c r="D138" s="218" t="s">
        <v>134</v>
      </c>
      <c r="E138" s="41"/>
      <c r="F138" s="219" t="s">
        <v>177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134</v>
      </c>
      <c r="AU138" s="18" t="s">
        <v>81</v>
      </c>
    </row>
    <row r="139" s="13" customFormat="1">
      <c r="A139" s="13"/>
      <c r="B139" s="223"/>
      <c r="C139" s="224"/>
      <c r="D139" s="225" t="s">
        <v>136</v>
      </c>
      <c r="E139" s="226" t="s">
        <v>19</v>
      </c>
      <c r="F139" s="227" t="s">
        <v>170</v>
      </c>
      <c r="G139" s="224"/>
      <c r="H139" s="226" t="s">
        <v>19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136</v>
      </c>
      <c r="AU139" s="233" t="s">
        <v>81</v>
      </c>
      <c r="AV139" s="13" t="s">
        <v>79</v>
      </c>
      <c r="AW139" s="13" t="s">
        <v>32</v>
      </c>
      <c r="AX139" s="13" t="s">
        <v>71</v>
      </c>
      <c r="AY139" s="233" t="s">
        <v>126</v>
      </c>
    </row>
    <row r="140" s="14" customFormat="1">
      <c r="A140" s="14"/>
      <c r="B140" s="234"/>
      <c r="C140" s="235"/>
      <c r="D140" s="225" t="s">
        <v>136</v>
      </c>
      <c r="E140" s="236" t="s">
        <v>19</v>
      </c>
      <c r="F140" s="237" t="s">
        <v>775</v>
      </c>
      <c r="G140" s="235"/>
      <c r="H140" s="238">
        <v>32.875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4" t="s">
        <v>136</v>
      </c>
      <c r="AU140" s="244" t="s">
        <v>81</v>
      </c>
      <c r="AV140" s="14" t="s">
        <v>81</v>
      </c>
      <c r="AW140" s="14" t="s">
        <v>32</v>
      </c>
      <c r="AX140" s="14" t="s">
        <v>71</v>
      </c>
      <c r="AY140" s="244" t="s">
        <v>126</v>
      </c>
    </row>
    <row r="141" s="13" customFormat="1">
      <c r="A141" s="13"/>
      <c r="B141" s="223"/>
      <c r="C141" s="224"/>
      <c r="D141" s="225" t="s">
        <v>136</v>
      </c>
      <c r="E141" s="226" t="s">
        <v>19</v>
      </c>
      <c r="F141" s="227" t="s">
        <v>157</v>
      </c>
      <c r="G141" s="224"/>
      <c r="H141" s="226" t="s">
        <v>19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3" t="s">
        <v>136</v>
      </c>
      <c r="AU141" s="233" t="s">
        <v>81</v>
      </c>
      <c r="AV141" s="13" t="s">
        <v>79</v>
      </c>
      <c r="AW141" s="13" t="s">
        <v>32</v>
      </c>
      <c r="AX141" s="13" t="s">
        <v>71</v>
      </c>
      <c r="AY141" s="233" t="s">
        <v>126</v>
      </c>
    </row>
    <row r="142" s="14" customFormat="1">
      <c r="A142" s="14"/>
      <c r="B142" s="234"/>
      <c r="C142" s="235"/>
      <c r="D142" s="225" t="s">
        <v>136</v>
      </c>
      <c r="E142" s="236" t="s">
        <v>19</v>
      </c>
      <c r="F142" s="237" t="s">
        <v>776</v>
      </c>
      <c r="G142" s="235"/>
      <c r="H142" s="238">
        <v>45.600000000000001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4" t="s">
        <v>136</v>
      </c>
      <c r="AU142" s="244" t="s">
        <v>81</v>
      </c>
      <c r="AV142" s="14" t="s">
        <v>81</v>
      </c>
      <c r="AW142" s="14" t="s">
        <v>32</v>
      </c>
      <c r="AX142" s="14" t="s">
        <v>71</v>
      </c>
      <c r="AY142" s="244" t="s">
        <v>126</v>
      </c>
    </row>
    <row r="143" s="13" customFormat="1">
      <c r="A143" s="13"/>
      <c r="B143" s="223"/>
      <c r="C143" s="224"/>
      <c r="D143" s="225" t="s">
        <v>136</v>
      </c>
      <c r="E143" s="226" t="s">
        <v>19</v>
      </c>
      <c r="F143" s="227" t="s">
        <v>137</v>
      </c>
      <c r="G143" s="224"/>
      <c r="H143" s="226" t="s">
        <v>19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136</v>
      </c>
      <c r="AU143" s="233" t="s">
        <v>81</v>
      </c>
      <c r="AV143" s="13" t="s">
        <v>79</v>
      </c>
      <c r="AW143" s="13" t="s">
        <v>32</v>
      </c>
      <c r="AX143" s="13" t="s">
        <v>71</v>
      </c>
      <c r="AY143" s="233" t="s">
        <v>126</v>
      </c>
    </row>
    <row r="144" s="14" customFormat="1">
      <c r="A144" s="14"/>
      <c r="B144" s="234"/>
      <c r="C144" s="235"/>
      <c r="D144" s="225" t="s">
        <v>136</v>
      </c>
      <c r="E144" s="236" t="s">
        <v>19</v>
      </c>
      <c r="F144" s="237" t="s">
        <v>777</v>
      </c>
      <c r="G144" s="235"/>
      <c r="H144" s="238">
        <v>4.0199999999999996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4" t="s">
        <v>136</v>
      </c>
      <c r="AU144" s="244" t="s">
        <v>81</v>
      </c>
      <c r="AV144" s="14" t="s">
        <v>81</v>
      </c>
      <c r="AW144" s="14" t="s">
        <v>32</v>
      </c>
      <c r="AX144" s="14" t="s">
        <v>71</v>
      </c>
      <c r="AY144" s="244" t="s">
        <v>126</v>
      </c>
    </row>
    <row r="145" s="13" customFormat="1">
      <c r="A145" s="13"/>
      <c r="B145" s="223"/>
      <c r="C145" s="224"/>
      <c r="D145" s="225" t="s">
        <v>136</v>
      </c>
      <c r="E145" s="226" t="s">
        <v>19</v>
      </c>
      <c r="F145" s="227" t="s">
        <v>181</v>
      </c>
      <c r="G145" s="224"/>
      <c r="H145" s="226" t="s">
        <v>19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136</v>
      </c>
      <c r="AU145" s="233" t="s">
        <v>81</v>
      </c>
      <c r="AV145" s="13" t="s">
        <v>79</v>
      </c>
      <c r="AW145" s="13" t="s">
        <v>32</v>
      </c>
      <c r="AX145" s="13" t="s">
        <v>71</v>
      </c>
      <c r="AY145" s="233" t="s">
        <v>126</v>
      </c>
    </row>
    <row r="146" s="13" customFormat="1">
      <c r="A146" s="13"/>
      <c r="B146" s="223"/>
      <c r="C146" s="224"/>
      <c r="D146" s="225" t="s">
        <v>136</v>
      </c>
      <c r="E146" s="226" t="s">
        <v>19</v>
      </c>
      <c r="F146" s="227" t="s">
        <v>181</v>
      </c>
      <c r="G146" s="224"/>
      <c r="H146" s="226" t="s">
        <v>19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136</v>
      </c>
      <c r="AU146" s="233" t="s">
        <v>81</v>
      </c>
      <c r="AV146" s="13" t="s">
        <v>79</v>
      </c>
      <c r="AW146" s="13" t="s">
        <v>32</v>
      </c>
      <c r="AX146" s="13" t="s">
        <v>71</v>
      </c>
      <c r="AY146" s="233" t="s">
        <v>126</v>
      </c>
    </row>
    <row r="147" s="13" customFormat="1">
      <c r="A147" s="13"/>
      <c r="B147" s="223"/>
      <c r="C147" s="224"/>
      <c r="D147" s="225" t="s">
        <v>136</v>
      </c>
      <c r="E147" s="226" t="s">
        <v>19</v>
      </c>
      <c r="F147" s="227" t="s">
        <v>182</v>
      </c>
      <c r="G147" s="224"/>
      <c r="H147" s="226" t="s">
        <v>19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136</v>
      </c>
      <c r="AU147" s="233" t="s">
        <v>81</v>
      </c>
      <c r="AV147" s="13" t="s">
        <v>79</v>
      </c>
      <c r="AW147" s="13" t="s">
        <v>32</v>
      </c>
      <c r="AX147" s="13" t="s">
        <v>71</v>
      </c>
      <c r="AY147" s="233" t="s">
        <v>126</v>
      </c>
    </row>
    <row r="148" s="14" customFormat="1">
      <c r="A148" s="14"/>
      <c r="B148" s="234"/>
      <c r="C148" s="235"/>
      <c r="D148" s="225" t="s">
        <v>136</v>
      </c>
      <c r="E148" s="236" t="s">
        <v>19</v>
      </c>
      <c r="F148" s="237" t="s">
        <v>778</v>
      </c>
      <c r="G148" s="235"/>
      <c r="H148" s="238">
        <v>116.7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136</v>
      </c>
      <c r="AU148" s="244" t="s">
        <v>81</v>
      </c>
      <c r="AV148" s="14" t="s">
        <v>81</v>
      </c>
      <c r="AW148" s="14" t="s">
        <v>32</v>
      </c>
      <c r="AX148" s="14" t="s">
        <v>71</v>
      </c>
      <c r="AY148" s="244" t="s">
        <v>126</v>
      </c>
    </row>
    <row r="149" s="15" customFormat="1">
      <c r="A149" s="15"/>
      <c r="B149" s="245"/>
      <c r="C149" s="246"/>
      <c r="D149" s="225" t="s">
        <v>136</v>
      </c>
      <c r="E149" s="247" t="s">
        <v>19</v>
      </c>
      <c r="F149" s="248" t="s">
        <v>139</v>
      </c>
      <c r="G149" s="246"/>
      <c r="H149" s="249">
        <v>199.19499999999999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5" t="s">
        <v>136</v>
      </c>
      <c r="AU149" s="255" t="s">
        <v>81</v>
      </c>
      <c r="AV149" s="15" t="s">
        <v>133</v>
      </c>
      <c r="AW149" s="15" t="s">
        <v>32</v>
      </c>
      <c r="AX149" s="15" t="s">
        <v>79</v>
      </c>
      <c r="AY149" s="255" t="s">
        <v>126</v>
      </c>
    </row>
    <row r="150" s="2" customFormat="1" ht="24.15" customHeight="1">
      <c r="A150" s="39"/>
      <c r="B150" s="40"/>
      <c r="C150" s="205" t="s">
        <v>163</v>
      </c>
      <c r="D150" s="205" t="s">
        <v>128</v>
      </c>
      <c r="E150" s="206" t="s">
        <v>779</v>
      </c>
      <c r="F150" s="207" t="s">
        <v>780</v>
      </c>
      <c r="G150" s="208" t="s">
        <v>175</v>
      </c>
      <c r="H150" s="209">
        <v>0.34999999999999998</v>
      </c>
      <c r="I150" s="210"/>
      <c r="J150" s="211">
        <f>ROUND(I150*H150,2)</f>
        <v>0</v>
      </c>
      <c r="K150" s="207" t="s">
        <v>132</v>
      </c>
      <c r="L150" s="45"/>
      <c r="M150" s="212" t="s">
        <v>19</v>
      </c>
      <c r="N150" s="213" t="s">
        <v>42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133</v>
      </c>
      <c r="AT150" s="216" t="s">
        <v>128</v>
      </c>
      <c r="AU150" s="216" t="s">
        <v>81</v>
      </c>
      <c r="AY150" s="18" t="s">
        <v>126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133</v>
      </c>
      <c r="BM150" s="216" t="s">
        <v>205</v>
      </c>
    </row>
    <row r="151" s="2" customFormat="1">
      <c r="A151" s="39"/>
      <c r="B151" s="40"/>
      <c r="C151" s="41"/>
      <c r="D151" s="218" t="s">
        <v>134</v>
      </c>
      <c r="E151" s="41"/>
      <c r="F151" s="219" t="s">
        <v>781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134</v>
      </c>
      <c r="AU151" s="18" t="s">
        <v>81</v>
      </c>
    </row>
    <row r="152" s="13" customFormat="1">
      <c r="A152" s="13"/>
      <c r="B152" s="223"/>
      <c r="C152" s="224"/>
      <c r="D152" s="225" t="s">
        <v>136</v>
      </c>
      <c r="E152" s="226" t="s">
        <v>19</v>
      </c>
      <c r="F152" s="227" t="s">
        <v>782</v>
      </c>
      <c r="G152" s="224"/>
      <c r="H152" s="226" t="s">
        <v>19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136</v>
      </c>
      <c r="AU152" s="233" t="s">
        <v>81</v>
      </c>
      <c r="AV152" s="13" t="s">
        <v>79</v>
      </c>
      <c r="AW152" s="13" t="s">
        <v>32</v>
      </c>
      <c r="AX152" s="13" t="s">
        <v>71</v>
      </c>
      <c r="AY152" s="233" t="s">
        <v>126</v>
      </c>
    </row>
    <row r="153" s="14" customFormat="1">
      <c r="A153" s="14"/>
      <c r="B153" s="234"/>
      <c r="C153" s="235"/>
      <c r="D153" s="225" t="s">
        <v>136</v>
      </c>
      <c r="E153" s="236" t="s">
        <v>19</v>
      </c>
      <c r="F153" s="237" t="s">
        <v>783</v>
      </c>
      <c r="G153" s="235"/>
      <c r="H153" s="238">
        <v>0.34999999999999998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4" t="s">
        <v>136</v>
      </c>
      <c r="AU153" s="244" t="s">
        <v>81</v>
      </c>
      <c r="AV153" s="14" t="s">
        <v>81</v>
      </c>
      <c r="AW153" s="14" t="s">
        <v>32</v>
      </c>
      <c r="AX153" s="14" t="s">
        <v>71</v>
      </c>
      <c r="AY153" s="244" t="s">
        <v>126</v>
      </c>
    </row>
    <row r="154" s="15" customFormat="1">
      <c r="A154" s="15"/>
      <c r="B154" s="245"/>
      <c r="C154" s="246"/>
      <c r="D154" s="225" t="s">
        <v>136</v>
      </c>
      <c r="E154" s="247" t="s">
        <v>19</v>
      </c>
      <c r="F154" s="248" t="s">
        <v>139</v>
      </c>
      <c r="G154" s="246"/>
      <c r="H154" s="249">
        <v>0.34999999999999998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5" t="s">
        <v>136</v>
      </c>
      <c r="AU154" s="255" t="s">
        <v>81</v>
      </c>
      <c r="AV154" s="15" t="s">
        <v>133</v>
      </c>
      <c r="AW154" s="15" t="s">
        <v>32</v>
      </c>
      <c r="AX154" s="15" t="s">
        <v>79</v>
      </c>
      <c r="AY154" s="255" t="s">
        <v>126</v>
      </c>
    </row>
    <row r="155" s="2" customFormat="1" ht="24.15" customHeight="1">
      <c r="A155" s="39"/>
      <c r="B155" s="40"/>
      <c r="C155" s="205" t="s">
        <v>208</v>
      </c>
      <c r="D155" s="205" t="s">
        <v>128</v>
      </c>
      <c r="E155" s="206" t="s">
        <v>184</v>
      </c>
      <c r="F155" s="207" t="s">
        <v>185</v>
      </c>
      <c r="G155" s="208" t="s">
        <v>175</v>
      </c>
      <c r="H155" s="209">
        <v>25.199000000000002</v>
      </c>
      <c r="I155" s="210"/>
      <c r="J155" s="211">
        <f>ROUND(I155*H155,2)</f>
        <v>0</v>
      </c>
      <c r="K155" s="207" t="s">
        <v>132</v>
      </c>
      <c r="L155" s="45"/>
      <c r="M155" s="212" t="s">
        <v>19</v>
      </c>
      <c r="N155" s="213" t="s">
        <v>42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133</v>
      </c>
      <c r="AT155" s="216" t="s">
        <v>128</v>
      </c>
      <c r="AU155" s="216" t="s">
        <v>81</v>
      </c>
      <c r="AY155" s="18" t="s">
        <v>126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79</v>
      </c>
      <c r="BK155" s="217">
        <f>ROUND(I155*H155,2)</f>
        <v>0</v>
      </c>
      <c r="BL155" s="18" t="s">
        <v>133</v>
      </c>
      <c r="BM155" s="216" t="s">
        <v>211</v>
      </c>
    </row>
    <row r="156" s="2" customFormat="1">
      <c r="A156" s="39"/>
      <c r="B156" s="40"/>
      <c r="C156" s="41"/>
      <c r="D156" s="218" t="s">
        <v>134</v>
      </c>
      <c r="E156" s="41"/>
      <c r="F156" s="219" t="s">
        <v>676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134</v>
      </c>
      <c r="AU156" s="18" t="s">
        <v>81</v>
      </c>
    </row>
    <row r="157" s="13" customFormat="1">
      <c r="A157" s="13"/>
      <c r="B157" s="223"/>
      <c r="C157" s="224"/>
      <c r="D157" s="225" t="s">
        <v>136</v>
      </c>
      <c r="E157" s="226" t="s">
        <v>19</v>
      </c>
      <c r="F157" s="227" t="s">
        <v>188</v>
      </c>
      <c r="G157" s="224"/>
      <c r="H157" s="226" t="s">
        <v>19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136</v>
      </c>
      <c r="AU157" s="233" t="s">
        <v>81</v>
      </c>
      <c r="AV157" s="13" t="s">
        <v>79</v>
      </c>
      <c r="AW157" s="13" t="s">
        <v>32</v>
      </c>
      <c r="AX157" s="13" t="s">
        <v>71</v>
      </c>
      <c r="AY157" s="233" t="s">
        <v>126</v>
      </c>
    </row>
    <row r="158" s="14" customFormat="1">
      <c r="A158" s="14"/>
      <c r="B158" s="234"/>
      <c r="C158" s="235"/>
      <c r="D158" s="225" t="s">
        <v>136</v>
      </c>
      <c r="E158" s="236" t="s">
        <v>19</v>
      </c>
      <c r="F158" s="237" t="s">
        <v>784</v>
      </c>
      <c r="G158" s="235"/>
      <c r="H158" s="238">
        <v>23.279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4" t="s">
        <v>136</v>
      </c>
      <c r="AU158" s="244" t="s">
        <v>81</v>
      </c>
      <c r="AV158" s="14" t="s">
        <v>81</v>
      </c>
      <c r="AW158" s="14" t="s">
        <v>32</v>
      </c>
      <c r="AX158" s="14" t="s">
        <v>71</v>
      </c>
      <c r="AY158" s="244" t="s">
        <v>126</v>
      </c>
    </row>
    <row r="159" s="13" customFormat="1">
      <c r="A159" s="13"/>
      <c r="B159" s="223"/>
      <c r="C159" s="224"/>
      <c r="D159" s="225" t="s">
        <v>136</v>
      </c>
      <c r="E159" s="226" t="s">
        <v>19</v>
      </c>
      <c r="F159" s="227" t="s">
        <v>680</v>
      </c>
      <c r="G159" s="224"/>
      <c r="H159" s="226" t="s">
        <v>19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136</v>
      </c>
      <c r="AU159" s="233" t="s">
        <v>81</v>
      </c>
      <c r="AV159" s="13" t="s">
        <v>79</v>
      </c>
      <c r="AW159" s="13" t="s">
        <v>32</v>
      </c>
      <c r="AX159" s="13" t="s">
        <v>71</v>
      </c>
      <c r="AY159" s="233" t="s">
        <v>126</v>
      </c>
    </row>
    <row r="160" s="14" customFormat="1">
      <c r="A160" s="14"/>
      <c r="B160" s="234"/>
      <c r="C160" s="235"/>
      <c r="D160" s="225" t="s">
        <v>136</v>
      </c>
      <c r="E160" s="236" t="s">
        <v>19</v>
      </c>
      <c r="F160" s="237" t="s">
        <v>785</v>
      </c>
      <c r="G160" s="235"/>
      <c r="H160" s="238">
        <v>1.9199999999999999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136</v>
      </c>
      <c r="AU160" s="244" t="s">
        <v>81</v>
      </c>
      <c r="AV160" s="14" t="s">
        <v>81</v>
      </c>
      <c r="AW160" s="14" t="s">
        <v>32</v>
      </c>
      <c r="AX160" s="14" t="s">
        <v>71</v>
      </c>
      <c r="AY160" s="244" t="s">
        <v>126</v>
      </c>
    </row>
    <row r="161" s="15" customFormat="1">
      <c r="A161" s="15"/>
      <c r="B161" s="245"/>
      <c r="C161" s="246"/>
      <c r="D161" s="225" t="s">
        <v>136</v>
      </c>
      <c r="E161" s="247" t="s">
        <v>19</v>
      </c>
      <c r="F161" s="248" t="s">
        <v>139</v>
      </c>
      <c r="G161" s="246"/>
      <c r="H161" s="249">
        <v>25.198999999999998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5" t="s">
        <v>136</v>
      </c>
      <c r="AU161" s="255" t="s">
        <v>81</v>
      </c>
      <c r="AV161" s="15" t="s">
        <v>133</v>
      </c>
      <c r="AW161" s="15" t="s">
        <v>32</v>
      </c>
      <c r="AX161" s="15" t="s">
        <v>79</v>
      </c>
      <c r="AY161" s="255" t="s">
        <v>126</v>
      </c>
    </row>
    <row r="162" s="2" customFormat="1" ht="37.8" customHeight="1">
      <c r="A162" s="39"/>
      <c r="B162" s="40"/>
      <c r="C162" s="205" t="s">
        <v>168</v>
      </c>
      <c r="D162" s="205" t="s">
        <v>128</v>
      </c>
      <c r="E162" s="206" t="s">
        <v>196</v>
      </c>
      <c r="F162" s="207" t="s">
        <v>197</v>
      </c>
      <c r="G162" s="208" t="s">
        <v>175</v>
      </c>
      <c r="H162" s="209">
        <v>251.04400000000001</v>
      </c>
      <c r="I162" s="210"/>
      <c r="J162" s="211">
        <f>ROUND(I162*H162,2)</f>
        <v>0</v>
      </c>
      <c r="K162" s="207" t="s">
        <v>132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133</v>
      </c>
      <c r="AT162" s="216" t="s">
        <v>128</v>
      </c>
      <c r="AU162" s="216" t="s">
        <v>81</v>
      </c>
      <c r="AY162" s="18" t="s">
        <v>126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133</v>
      </c>
      <c r="BM162" s="216" t="s">
        <v>216</v>
      </c>
    </row>
    <row r="163" s="2" customFormat="1">
      <c r="A163" s="39"/>
      <c r="B163" s="40"/>
      <c r="C163" s="41"/>
      <c r="D163" s="218" t="s">
        <v>134</v>
      </c>
      <c r="E163" s="41"/>
      <c r="F163" s="219" t="s">
        <v>199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134</v>
      </c>
      <c r="AU163" s="18" t="s">
        <v>81</v>
      </c>
    </row>
    <row r="164" s="14" customFormat="1">
      <c r="A164" s="14"/>
      <c r="B164" s="234"/>
      <c r="C164" s="235"/>
      <c r="D164" s="225" t="s">
        <v>136</v>
      </c>
      <c r="E164" s="236" t="s">
        <v>19</v>
      </c>
      <c r="F164" s="237" t="s">
        <v>786</v>
      </c>
      <c r="G164" s="235"/>
      <c r="H164" s="238">
        <v>26.300000000000001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4" t="s">
        <v>136</v>
      </c>
      <c r="AU164" s="244" t="s">
        <v>81</v>
      </c>
      <c r="AV164" s="14" t="s">
        <v>81</v>
      </c>
      <c r="AW164" s="14" t="s">
        <v>32</v>
      </c>
      <c r="AX164" s="14" t="s">
        <v>71</v>
      </c>
      <c r="AY164" s="244" t="s">
        <v>126</v>
      </c>
    </row>
    <row r="165" s="14" customFormat="1">
      <c r="A165" s="14"/>
      <c r="B165" s="234"/>
      <c r="C165" s="235"/>
      <c r="D165" s="225" t="s">
        <v>136</v>
      </c>
      <c r="E165" s="236" t="s">
        <v>19</v>
      </c>
      <c r="F165" s="237" t="s">
        <v>787</v>
      </c>
      <c r="G165" s="235"/>
      <c r="H165" s="238">
        <v>199.19499999999999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4" t="s">
        <v>136</v>
      </c>
      <c r="AU165" s="244" t="s">
        <v>81</v>
      </c>
      <c r="AV165" s="14" t="s">
        <v>81</v>
      </c>
      <c r="AW165" s="14" t="s">
        <v>32</v>
      </c>
      <c r="AX165" s="14" t="s">
        <v>71</v>
      </c>
      <c r="AY165" s="244" t="s">
        <v>126</v>
      </c>
    </row>
    <row r="166" s="14" customFormat="1">
      <c r="A166" s="14"/>
      <c r="B166" s="234"/>
      <c r="C166" s="235"/>
      <c r="D166" s="225" t="s">
        <v>136</v>
      </c>
      <c r="E166" s="236" t="s">
        <v>19</v>
      </c>
      <c r="F166" s="237" t="s">
        <v>788</v>
      </c>
      <c r="G166" s="235"/>
      <c r="H166" s="238">
        <v>0.34999999999999998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136</v>
      </c>
      <c r="AU166" s="244" t="s">
        <v>81</v>
      </c>
      <c r="AV166" s="14" t="s">
        <v>81</v>
      </c>
      <c r="AW166" s="14" t="s">
        <v>32</v>
      </c>
      <c r="AX166" s="14" t="s">
        <v>71</v>
      </c>
      <c r="AY166" s="244" t="s">
        <v>126</v>
      </c>
    </row>
    <row r="167" s="14" customFormat="1">
      <c r="A167" s="14"/>
      <c r="B167" s="234"/>
      <c r="C167" s="235"/>
      <c r="D167" s="225" t="s">
        <v>136</v>
      </c>
      <c r="E167" s="236" t="s">
        <v>19</v>
      </c>
      <c r="F167" s="237" t="s">
        <v>789</v>
      </c>
      <c r="G167" s="235"/>
      <c r="H167" s="238">
        <v>25.199000000000002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4" t="s">
        <v>136</v>
      </c>
      <c r="AU167" s="244" t="s">
        <v>81</v>
      </c>
      <c r="AV167" s="14" t="s">
        <v>81</v>
      </c>
      <c r="AW167" s="14" t="s">
        <v>32</v>
      </c>
      <c r="AX167" s="14" t="s">
        <v>71</v>
      </c>
      <c r="AY167" s="244" t="s">
        <v>126</v>
      </c>
    </row>
    <row r="168" s="15" customFormat="1">
      <c r="A168" s="15"/>
      <c r="B168" s="245"/>
      <c r="C168" s="246"/>
      <c r="D168" s="225" t="s">
        <v>136</v>
      </c>
      <c r="E168" s="247" t="s">
        <v>19</v>
      </c>
      <c r="F168" s="248" t="s">
        <v>139</v>
      </c>
      <c r="G168" s="246"/>
      <c r="H168" s="249">
        <v>251.04400000000001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5" t="s">
        <v>136</v>
      </c>
      <c r="AU168" s="255" t="s">
        <v>81</v>
      </c>
      <c r="AV168" s="15" t="s">
        <v>133</v>
      </c>
      <c r="AW168" s="15" t="s">
        <v>32</v>
      </c>
      <c r="AX168" s="15" t="s">
        <v>79</v>
      </c>
      <c r="AY168" s="255" t="s">
        <v>126</v>
      </c>
    </row>
    <row r="169" s="2" customFormat="1" ht="37.8" customHeight="1">
      <c r="A169" s="39"/>
      <c r="B169" s="40"/>
      <c r="C169" s="205" t="s">
        <v>220</v>
      </c>
      <c r="D169" s="205" t="s">
        <v>128</v>
      </c>
      <c r="E169" s="206" t="s">
        <v>203</v>
      </c>
      <c r="F169" s="207" t="s">
        <v>204</v>
      </c>
      <c r="G169" s="208" t="s">
        <v>175</v>
      </c>
      <c r="H169" s="209">
        <v>2510.4400000000001</v>
      </c>
      <c r="I169" s="210"/>
      <c r="J169" s="211">
        <f>ROUND(I169*H169,2)</f>
        <v>0</v>
      </c>
      <c r="K169" s="207" t="s">
        <v>132</v>
      </c>
      <c r="L169" s="45"/>
      <c r="M169" s="212" t="s">
        <v>19</v>
      </c>
      <c r="N169" s="213" t="s">
        <v>42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133</v>
      </c>
      <c r="AT169" s="216" t="s">
        <v>128</v>
      </c>
      <c r="AU169" s="216" t="s">
        <v>81</v>
      </c>
      <c r="AY169" s="18" t="s">
        <v>126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79</v>
      </c>
      <c r="BK169" s="217">
        <f>ROUND(I169*H169,2)</f>
        <v>0</v>
      </c>
      <c r="BL169" s="18" t="s">
        <v>133</v>
      </c>
      <c r="BM169" s="216" t="s">
        <v>225</v>
      </c>
    </row>
    <row r="170" s="2" customFormat="1">
      <c r="A170" s="39"/>
      <c r="B170" s="40"/>
      <c r="C170" s="41"/>
      <c r="D170" s="218" t="s">
        <v>134</v>
      </c>
      <c r="E170" s="41"/>
      <c r="F170" s="219" t="s">
        <v>206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134</v>
      </c>
      <c r="AU170" s="18" t="s">
        <v>81</v>
      </c>
    </row>
    <row r="171" s="14" customFormat="1">
      <c r="A171" s="14"/>
      <c r="B171" s="234"/>
      <c r="C171" s="235"/>
      <c r="D171" s="225" t="s">
        <v>136</v>
      </c>
      <c r="E171" s="236" t="s">
        <v>19</v>
      </c>
      <c r="F171" s="237" t="s">
        <v>790</v>
      </c>
      <c r="G171" s="235"/>
      <c r="H171" s="238">
        <v>2510.4400000000001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4" t="s">
        <v>136</v>
      </c>
      <c r="AU171" s="244" t="s">
        <v>81</v>
      </c>
      <c r="AV171" s="14" t="s">
        <v>81</v>
      </c>
      <c r="AW171" s="14" t="s">
        <v>32</v>
      </c>
      <c r="AX171" s="14" t="s">
        <v>71</v>
      </c>
      <c r="AY171" s="244" t="s">
        <v>126</v>
      </c>
    </row>
    <row r="172" s="15" customFormat="1">
      <c r="A172" s="15"/>
      <c r="B172" s="245"/>
      <c r="C172" s="246"/>
      <c r="D172" s="225" t="s">
        <v>136</v>
      </c>
      <c r="E172" s="247" t="s">
        <v>19</v>
      </c>
      <c r="F172" s="248" t="s">
        <v>139</v>
      </c>
      <c r="G172" s="246"/>
      <c r="H172" s="249">
        <v>2510.4400000000001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5" t="s">
        <v>136</v>
      </c>
      <c r="AU172" s="255" t="s">
        <v>81</v>
      </c>
      <c r="AV172" s="15" t="s">
        <v>133</v>
      </c>
      <c r="AW172" s="15" t="s">
        <v>32</v>
      </c>
      <c r="AX172" s="15" t="s">
        <v>79</v>
      </c>
      <c r="AY172" s="255" t="s">
        <v>126</v>
      </c>
    </row>
    <row r="173" s="2" customFormat="1" ht="24.15" customHeight="1">
      <c r="A173" s="39"/>
      <c r="B173" s="40"/>
      <c r="C173" s="205" t="s">
        <v>176</v>
      </c>
      <c r="D173" s="205" t="s">
        <v>128</v>
      </c>
      <c r="E173" s="206" t="s">
        <v>209</v>
      </c>
      <c r="F173" s="207" t="s">
        <v>210</v>
      </c>
      <c r="G173" s="208" t="s">
        <v>175</v>
      </c>
      <c r="H173" s="209">
        <v>251.04400000000001</v>
      </c>
      <c r="I173" s="210"/>
      <c r="J173" s="211">
        <f>ROUND(I173*H173,2)</f>
        <v>0</v>
      </c>
      <c r="K173" s="207" t="s">
        <v>132</v>
      </c>
      <c r="L173" s="45"/>
      <c r="M173" s="212" t="s">
        <v>19</v>
      </c>
      <c r="N173" s="213" t="s">
        <v>42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133</v>
      </c>
      <c r="AT173" s="216" t="s">
        <v>128</v>
      </c>
      <c r="AU173" s="216" t="s">
        <v>81</v>
      </c>
      <c r="AY173" s="18" t="s">
        <v>126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79</v>
      </c>
      <c r="BK173" s="217">
        <f>ROUND(I173*H173,2)</f>
        <v>0</v>
      </c>
      <c r="BL173" s="18" t="s">
        <v>133</v>
      </c>
      <c r="BM173" s="216" t="s">
        <v>229</v>
      </c>
    </row>
    <row r="174" s="2" customFormat="1">
      <c r="A174" s="39"/>
      <c r="B174" s="40"/>
      <c r="C174" s="41"/>
      <c r="D174" s="218" t="s">
        <v>134</v>
      </c>
      <c r="E174" s="41"/>
      <c r="F174" s="219" t="s">
        <v>212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134</v>
      </c>
      <c r="AU174" s="18" t="s">
        <v>81</v>
      </c>
    </row>
    <row r="175" s="14" customFormat="1">
      <c r="A175" s="14"/>
      <c r="B175" s="234"/>
      <c r="C175" s="235"/>
      <c r="D175" s="225" t="s">
        <v>136</v>
      </c>
      <c r="E175" s="236" t="s">
        <v>19</v>
      </c>
      <c r="F175" s="237" t="s">
        <v>791</v>
      </c>
      <c r="G175" s="235"/>
      <c r="H175" s="238">
        <v>251.04400000000001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4" t="s">
        <v>136</v>
      </c>
      <c r="AU175" s="244" t="s">
        <v>81</v>
      </c>
      <c r="AV175" s="14" t="s">
        <v>81</v>
      </c>
      <c r="AW175" s="14" t="s">
        <v>32</v>
      </c>
      <c r="AX175" s="14" t="s">
        <v>71</v>
      </c>
      <c r="AY175" s="244" t="s">
        <v>126</v>
      </c>
    </row>
    <row r="176" s="15" customFormat="1">
      <c r="A176" s="15"/>
      <c r="B176" s="245"/>
      <c r="C176" s="246"/>
      <c r="D176" s="225" t="s">
        <v>136</v>
      </c>
      <c r="E176" s="247" t="s">
        <v>19</v>
      </c>
      <c r="F176" s="248" t="s">
        <v>139</v>
      </c>
      <c r="G176" s="246"/>
      <c r="H176" s="249">
        <v>251.04400000000001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5" t="s">
        <v>136</v>
      </c>
      <c r="AU176" s="255" t="s">
        <v>81</v>
      </c>
      <c r="AV176" s="15" t="s">
        <v>133</v>
      </c>
      <c r="AW176" s="15" t="s">
        <v>32</v>
      </c>
      <c r="AX176" s="15" t="s">
        <v>79</v>
      </c>
      <c r="AY176" s="255" t="s">
        <v>126</v>
      </c>
    </row>
    <row r="177" s="2" customFormat="1" ht="24.15" customHeight="1">
      <c r="A177" s="39"/>
      <c r="B177" s="40"/>
      <c r="C177" s="205" t="s">
        <v>8</v>
      </c>
      <c r="D177" s="205" t="s">
        <v>128</v>
      </c>
      <c r="E177" s="206" t="s">
        <v>227</v>
      </c>
      <c r="F177" s="207" t="s">
        <v>228</v>
      </c>
      <c r="G177" s="208" t="s">
        <v>175</v>
      </c>
      <c r="H177" s="209">
        <v>0.29999999999999999</v>
      </c>
      <c r="I177" s="210"/>
      <c r="J177" s="211">
        <f>ROUND(I177*H177,2)</f>
        <v>0</v>
      </c>
      <c r="K177" s="207" t="s">
        <v>150</v>
      </c>
      <c r="L177" s="45"/>
      <c r="M177" s="212" t="s">
        <v>19</v>
      </c>
      <c r="N177" s="213" t="s">
        <v>42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133</v>
      </c>
      <c r="AT177" s="216" t="s">
        <v>128</v>
      </c>
      <c r="AU177" s="216" t="s">
        <v>81</v>
      </c>
      <c r="AY177" s="18" t="s">
        <v>126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79</v>
      </c>
      <c r="BK177" s="217">
        <f>ROUND(I177*H177,2)</f>
        <v>0</v>
      </c>
      <c r="BL177" s="18" t="s">
        <v>133</v>
      </c>
      <c r="BM177" s="216" t="s">
        <v>235</v>
      </c>
    </row>
    <row r="178" s="2" customFormat="1">
      <c r="A178" s="39"/>
      <c r="B178" s="40"/>
      <c r="C178" s="41"/>
      <c r="D178" s="218" t="s">
        <v>134</v>
      </c>
      <c r="E178" s="41"/>
      <c r="F178" s="219" t="s">
        <v>230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134</v>
      </c>
      <c r="AU178" s="18" t="s">
        <v>81</v>
      </c>
    </row>
    <row r="179" s="13" customFormat="1">
      <c r="A179" s="13"/>
      <c r="B179" s="223"/>
      <c r="C179" s="224"/>
      <c r="D179" s="225" t="s">
        <v>136</v>
      </c>
      <c r="E179" s="226" t="s">
        <v>19</v>
      </c>
      <c r="F179" s="227" t="s">
        <v>231</v>
      </c>
      <c r="G179" s="224"/>
      <c r="H179" s="226" t="s">
        <v>19</v>
      </c>
      <c r="I179" s="228"/>
      <c r="J179" s="224"/>
      <c r="K179" s="224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136</v>
      </c>
      <c r="AU179" s="233" t="s">
        <v>81</v>
      </c>
      <c r="AV179" s="13" t="s">
        <v>79</v>
      </c>
      <c r="AW179" s="13" t="s">
        <v>32</v>
      </c>
      <c r="AX179" s="13" t="s">
        <v>71</v>
      </c>
      <c r="AY179" s="233" t="s">
        <v>126</v>
      </c>
    </row>
    <row r="180" s="14" customFormat="1">
      <c r="A180" s="14"/>
      <c r="B180" s="234"/>
      <c r="C180" s="235"/>
      <c r="D180" s="225" t="s">
        <v>136</v>
      </c>
      <c r="E180" s="236" t="s">
        <v>19</v>
      </c>
      <c r="F180" s="237" t="s">
        <v>792</v>
      </c>
      <c r="G180" s="235"/>
      <c r="H180" s="238">
        <v>0.29999999999999999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4" t="s">
        <v>136</v>
      </c>
      <c r="AU180" s="244" t="s">
        <v>81</v>
      </c>
      <c r="AV180" s="14" t="s">
        <v>81</v>
      </c>
      <c r="AW180" s="14" t="s">
        <v>32</v>
      </c>
      <c r="AX180" s="14" t="s">
        <v>71</v>
      </c>
      <c r="AY180" s="244" t="s">
        <v>126</v>
      </c>
    </row>
    <row r="181" s="15" customFormat="1">
      <c r="A181" s="15"/>
      <c r="B181" s="245"/>
      <c r="C181" s="246"/>
      <c r="D181" s="225" t="s">
        <v>136</v>
      </c>
      <c r="E181" s="247" t="s">
        <v>19</v>
      </c>
      <c r="F181" s="248" t="s">
        <v>139</v>
      </c>
      <c r="G181" s="246"/>
      <c r="H181" s="249">
        <v>0.29999999999999999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5" t="s">
        <v>136</v>
      </c>
      <c r="AU181" s="255" t="s">
        <v>81</v>
      </c>
      <c r="AV181" s="15" t="s">
        <v>133</v>
      </c>
      <c r="AW181" s="15" t="s">
        <v>32</v>
      </c>
      <c r="AX181" s="15" t="s">
        <v>79</v>
      </c>
      <c r="AY181" s="255" t="s">
        <v>126</v>
      </c>
    </row>
    <row r="182" s="2" customFormat="1" ht="16.5" customHeight="1">
      <c r="A182" s="39"/>
      <c r="B182" s="40"/>
      <c r="C182" s="256" t="s">
        <v>186</v>
      </c>
      <c r="D182" s="256" t="s">
        <v>221</v>
      </c>
      <c r="E182" s="257" t="s">
        <v>233</v>
      </c>
      <c r="F182" s="258" t="s">
        <v>234</v>
      </c>
      <c r="G182" s="259" t="s">
        <v>224</v>
      </c>
      <c r="H182" s="260">
        <v>0.59999999999999998</v>
      </c>
      <c r="I182" s="261"/>
      <c r="J182" s="262">
        <f>ROUND(I182*H182,2)</f>
        <v>0</v>
      </c>
      <c r="K182" s="258" t="s">
        <v>132</v>
      </c>
      <c r="L182" s="263"/>
      <c r="M182" s="264" t="s">
        <v>19</v>
      </c>
      <c r="N182" s="265" t="s">
        <v>42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155</v>
      </c>
      <c r="AT182" s="216" t="s">
        <v>221</v>
      </c>
      <c r="AU182" s="216" t="s">
        <v>81</v>
      </c>
      <c r="AY182" s="18" t="s">
        <v>126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79</v>
      </c>
      <c r="BK182" s="217">
        <f>ROUND(I182*H182,2)</f>
        <v>0</v>
      </c>
      <c r="BL182" s="18" t="s">
        <v>133</v>
      </c>
      <c r="BM182" s="216" t="s">
        <v>239</v>
      </c>
    </row>
    <row r="183" s="14" customFormat="1">
      <c r="A183" s="14"/>
      <c r="B183" s="234"/>
      <c r="C183" s="235"/>
      <c r="D183" s="225" t="s">
        <v>136</v>
      </c>
      <c r="E183" s="236" t="s">
        <v>19</v>
      </c>
      <c r="F183" s="237" t="s">
        <v>793</v>
      </c>
      <c r="G183" s="235"/>
      <c r="H183" s="238">
        <v>0.59999999999999998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4" t="s">
        <v>136</v>
      </c>
      <c r="AU183" s="244" t="s">
        <v>81</v>
      </c>
      <c r="AV183" s="14" t="s">
        <v>81</v>
      </c>
      <c r="AW183" s="14" t="s">
        <v>32</v>
      </c>
      <c r="AX183" s="14" t="s">
        <v>71</v>
      </c>
      <c r="AY183" s="244" t="s">
        <v>126</v>
      </c>
    </row>
    <row r="184" s="15" customFormat="1">
      <c r="A184" s="15"/>
      <c r="B184" s="245"/>
      <c r="C184" s="246"/>
      <c r="D184" s="225" t="s">
        <v>136</v>
      </c>
      <c r="E184" s="247" t="s">
        <v>19</v>
      </c>
      <c r="F184" s="248" t="s">
        <v>139</v>
      </c>
      <c r="G184" s="246"/>
      <c r="H184" s="249">
        <v>0.59999999999999998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5" t="s">
        <v>136</v>
      </c>
      <c r="AU184" s="255" t="s">
        <v>81</v>
      </c>
      <c r="AV184" s="15" t="s">
        <v>133</v>
      </c>
      <c r="AW184" s="15" t="s">
        <v>32</v>
      </c>
      <c r="AX184" s="15" t="s">
        <v>79</v>
      </c>
      <c r="AY184" s="255" t="s">
        <v>126</v>
      </c>
    </row>
    <row r="185" s="2" customFormat="1" ht="24.15" customHeight="1">
      <c r="A185" s="39"/>
      <c r="B185" s="40"/>
      <c r="C185" s="205" t="s">
        <v>241</v>
      </c>
      <c r="D185" s="205" t="s">
        <v>128</v>
      </c>
      <c r="E185" s="206" t="s">
        <v>237</v>
      </c>
      <c r="F185" s="207" t="s">
        <v>238</v>
      </c>
      <c r="G185" s="208" t="s">
        <v>175</v>
      </c>
      <c r="H185" s="209">
        <v>116.7</v>
      </c>
      <c r="I185" s="210"/>
      <c r="J185" s="211">
        <f>ROUND(I185*H185,2)</f>
        <v>0</v>
      </c>
      <c r="K185" s="207" t="s">
        <v>132</v>
      </c>
      <c r="L185" s="45"/>
      <c r="M185" s="212" t="s">
        <v>19</v>
      </c>
      <c r="N185" s="213" t="s">
        <v>42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133</v>
      </c>
      <c r="AT185" s="216" t="s">
        <v>128</v>
      </c>
      <c r="AU185" s="216" t="s">
        <v>81</v>
      </c>
      <c r="AY185" s="18" t="s">
        <v>126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79</v>
      </c>
      <c r="BK185" s="217">
        <f>ROUND(I185*H185,2)</f>
        <v>0</v>
      </c>
      <c r="BL185" s="18" t="s">
        <v>133</v>
      </c>
      <c r="BM185" s="216" t="s">
        <v>244</v>
      </c>
    </row>
    <row r="186" s="2" customFormat="1">
      <c r="A186" s="39"/>
      <c r="B186" s="40"/>
      <c r="C186" s="41"/>
      <c r="D186" s="218" t="s">
        <v>134</v>
      </c>
      <c r="E186" s="41"/>
      <c r="F186" s="219" t="s">
        <v>240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134</v>
      </c>
      <c r="AU186" s="18" t="s">
        <v>81</v>
      </c>
    </row>
    <row r="187" s="13" customFormat="1">
      <c r="A187" s="13"/>
      <c r="B187" s="223"/>
      <c r="C187" s="224"/>
      <c r="D187" s="225" t="s">
        <v>136</v>
      </c>
      <c r="E187" s="226" t="s">
        <v>19</v>
      </c>
      <c r="F187" s="227" t="s">
        <v>182</v>
      </c>
      <c r="G187" s="224"/>
      <c r="H187" s="226" t="s">
        <v>19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136</v>
      </c>
      <c r="AU187" s="233" t="s">
        <v>81</v>
      </c>
      <c r="AV187" s="13" t="s">
        <v>79</v>
      </c>
      <c r="AW187" s="13" t="s">
        <v>32</v>
      </c>
      <c r="AX187" s="13" t="s">
        <v>71</v>
      </c>
      <c r="AY187" s="233" t="s">
        <v>126</v>
      </c>
    </row>
    <row r="188" s="14" customFormat="1">
      <c r="A188" s="14"/>
      <c r="B188" s="234"/>
      <c r="C188" s="235"/>
      <c r="D188" s="225" t="s">
        <v>136</v>
      </c>
      <c r="E188" s="236" t="s">
        <v>19</v>
      </c>
      <c r="F188" s="237" t="s">
        <v>778</v>
      </c>
      <c r="G188" s="235"/>
      <c r="H188" s="238">
        <v>116.7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136</v>
      </c>
      <c r="AU188" s="244" t="s">
        <v>81</v>
      </c>
      <c r="AV188" s="14" t="s">
        <v>81</v>
      </c>
      <c r="AW188" s="14" t="s">
        <v>32</v>
      </c>
      <c r="AX188" s="14" t="s">
        <v>71</v>
      </c>
      <c r="AY188" s="244" t="s">
        <v>126</v>
      </c>
    </row>
    <row r="189" s="15" customFormat="1">
      <c r="A189" s="15"/>
      <c r="B189" s="245"/>
      <c r="C189" s="246"/>
      <c r="D189" s="225" t="s">
        <v>136</v>
      </c>
      <c r="E189" s="247" t="s">
        <v>19</v>
      </c>
      <c r="F189" s="248" t="s">
        <v>139</v>
      </c>
      <c r="G189" s="246"/>
      <c r="H189" s="249">
        <v>116.7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5" t="s">
        <v>136</v>
      </c>
      <c r="AU189" s="255" t="s">
        <v>81</v>
      </c>
      <c r="AV189" s="15" t="s">
        <v>133</v>
      </c>
      <c r="AW189" s="15" t="s">
        <v>32</v>
      </c>
      <c r="AX189" s="15" t="s">
        <v>79</v>
      </c>
      <c r="AY189" s="255" t="s">
        <v>126</v>
      </c>
    </row>
    <row r="190" s="2" customFormat="1" ht="16.5" customHeight="1">
      <c r="A190" s="39"/>
      <c r="B190" s="40"/>
      <c r="C190" s="256" t="s">
        <v>198</v>
      </c>
      <c r="D190" s="256" t="s">
        <v>221</v>
      </c>
      <c r="E190" s="257" t="s">
        <v>242</v>
      </c>
      <c r="F190" s="258" t="s">
        <v>243</v>
      </c>
      <c r="G190" s="259" t="s">
        <v>224</v>
      </c>
      <c r="H190" s="260">
        <v>227.565</v>
      </c>
      <c r="I190" s="261"/>
      <c r="J190" s="262">
        <f>ROUND(I190*H190,2)</f>
        <v>0</v>
      </c>
      <c r="K190" s="258" t="s">
        <v>132</v>
      </c>
      <c r="L190" s="263"/>
      <c r="M190" s="264" t="s">
        <v>19</v>
      </c>
      <c r="N190" s="265" t="s">
        <v>42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155</v>
      </c>
      <c r="AT190" s="216" t="s">
        <v>221</v>
      </c>
      <c r="AU190" s="216" t="s">
        <v>81</v>
      </c>
      <c r="AY190" s="18" t="s">
        <v>126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79</v>
      </c>
      <c r="BK190" s="217">
        <f>ROUND(I190*H190,2)</f>
        <v>0</v>
      </c>
      <c r="BL190" s="18" t="s">
        <v>133</v>
      </c>
      <c r="BM190" s="216" t="s">
        <v>248</v>
      </c>
    </row>
    <row r="191" s="14" customFormat="1">
      <c r="A191" s="14"/>
      <c r="B191" s="234"/>
      <c r="C191" s="235"/>
      <c r="D191" s="225" t="s">
        <v>136</v>
      </c>
      <c r="E191" s="236" t="s">
        <v>19</v>
      </c>
      <c r="F191" s="237" t="s">
        <v>794</v>
      </c>
      <c r="G191" s="235"/>
      <c r="H191" s="238">
        <v>227.565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136</v>
      </c>
      <c r="AU191" s="244" t="s">
        <v>81</v>
      </c>
      <c r="AV191" s="14" t="s">
        <v>81</v>
      </c>
      <c r="AW191" s="14" t="s">
        <v>32</v>
      </c>
      <c r="AX191" s="14" t="s">
        <v>71</v>
      </c>
      <c r="AY191" s="244" t="s">
        <v>126</v>
      </c>
    </row>
    <row r="192" s="15" customFormat="1">
      <c r="A192" s="15"/>
      <c r="B192" s="245"/>
      <c r="C192" s="246"/>
      <c r="D192" s="225" t="s">
        <v>136</v>
      </c>
      <c r="E192" s="247" t="s">
        <v>19</v>
      </c>
      <c r="F192" s="248" t="s">
        <v>139</v>
      </c>
      <c r="G192" s="246"/>
      <c r="H192" s="249">
        <v>227.565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5" t="s">
        <v>136</v>
      </c>
      <c r="AU192" s="255" t="s">
        <v>81</v>
      </c>
      <c r="AV192" s="15" t="s">
        <v>133</v>
      </c>
      <c r="AW192" s="15" t="s">
        <v>32</v>
      </c>
      <c r="AX192" s="15" t="s">
        <v>79</v>
      </c>
      <c r="AY192" s="255" t="s">
        <v>126</v>
      </c>
    </row>
    <row r="193" s="2" customFormat="1" ht="24.15" customHeight="1">
      <c r="A193" s="39"/>
      <c r="B193" s="40"/>
      <c r="C193" s="205" t="s">
        <v>252</v>
      </c>
      <c r="D193" s="205" t="s">
        <v>128</v>
      </c>
      <c r="E193" s="206" t="s">
        <v>246</v>
      </c>
      <c r="F193" s="207" t="s">
        <v>247</v>
      </c>
      <c r="G193" s="208" t="s">
        <v>131</v>
      </c>
      <c r="H193" s="209">
        <v>389</v>
      </c>
      <c r="I193" s="210"/>
      <c r="J193" s="211">
        <f>ROUND(I193*H193,2)</f>
        <v>0</v>
      </c>
      <c r="K193" s="207" t="s">
        <v>132</v>
      </c>
      <c r="L193" s="45"/>
      <c r="M193" s="212" t="s">
        <v>19</v>
      </c>
      <c r="N193" s="213" t="s">
        <v>42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133</v>
      </c>
      <c r="AT193" s="216" t="s">
        <v>128</v>
      </c>
      <c r="AU193" s="216" t="s">
        <v>81</v>
      </c>
      <c r="AY193" s="18" t="s">
        <v>126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133</v>
      </c>
      <c r="BM193" s="216" t="s">
        <v>255</v>
      </c>
    </row>
    <row r="194" s="2" customFormat="1">
      <c r="A194" s="39"/>
      <c r="B194" s="40"/>
      <c r="C194" s="41"/>
      <c r="D194" s="218" t="s">
        <v>134</v>
      </c>
      <c r="E194" s="41"/>
      <c r="F194" s="219" t="s">
        <v>249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134</v>
      </c>
      <c r="AU194" s="18" t="s">
        <v>81</v>
      </c>
    </row>
    <row r="195" s="13" customFormat="1">
      <c r="A195" s="13"/>
      <c r="B195" s="223"/>
      <c r="C195" s="224"/>
      <c r="D195" s="225" t="s">
        <v>136</v>
      </c>
      <c r="E195" s="226" t="s">
        <v>19</v>
      </c>
      <c r="F195" s="227" t="s">
        <v>250</v>
      </c>
      <c r="G195" s="224"/>
      <c r="H195" s="226" t="s">
        <v>19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136</v>
      </c>
      <c r="AU195" s="233" t="s">
        <v>81</v>
      </c>
      <c r="AV195" s="13" t="s">
        <v>79</v>
      </c>
      <c r="AW195" s="13" t="s">
        <v>32</v>
      </c>
      <c r="AX195" s="13" t="s">
        <v>71</v>
      </c>
      <c r="AY195" s="233" t="s">
        <v>126</v>
      </c>
    </row>
    <row r="196" s="14" customFormat="1">
      <c r="A196" s="14"/>
      <c r="B196" s="234"/>
      <c r="C196" s="235"/>
      <c r="D196" s="225" t="s">
        <v>136</v>
      </c>
      <c r="E196" s="236" t="s">
        <v>19</v>
      </c>
      <c r="F196" s="237" t="s">
        <v>795</v>
      </c>
      <c r="G196" s="235"/>
      <c r="H196" s="238">
        <v>389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4" t="s">
        <v>136</v>
      </c>
      <c r="AU196" s="244" t="s">
        <v>81</v>
      </c>
      <c r="AV196" s="14" t="s">
        <v>81</v>
      </c>
      <c r="AW196" s="14" t="s">
        <v>32</v>
      </c>
      <c r="AX196" s="14" t="s">
        <v>71</v>
      </c>
      <c r="AY196" s="244" t="s">
        <v>126</v>
      </c>
    </row>
    <row r="197" s="15" customFormat="1">
      <c r="A197" s="15"/>
      <c r="B197" s="245"/>
      <c r="C197" s="246"/>
      <c r="D197" s="225" t="s">
        <v>136</v>
      </c>
      <c r="E197" s="247" t="s">
        <v>19</v>
      </c>
      <c r="F197" s="248" t="s">
        <v>139</v>
      </c>
      <c r="G197" s="246"/>
      <c r="H197" s="249">
        <v>389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5" t="s">
        <v>136</v>
      </c>
      <c r="AU197" s="255" t="s">
        <v>81</v>
      </c>
      <c r="AV197" s="15" t="s">
        <v>133</v>
      </c>
      <c r="AW197" s="15" t="s">
        <v>32</v>
      </c>
      <c r="AX197" s="15" t="s">
        <v>79</v>
      </c>
      <c r="AY197" s="255" t="s">
        <v>126</v>
      </c>
    </row>
    <row r="198" s="2" customFormat="1" ht="24.15" customHeight="1">
      <c r="A198" s="39"/>
      <c r="B198" s="40"/>
      <c r="C198" s="205" t="s">
        <v>205</v>
      </c>
      <c r="D198" s="205" t="s">
        <v>128</v>
      </c>
      <c r="E198" s="206" t="s">
        <v>253</v>
      </c>
      <c r="F198" s="207" t="s">
        <v>254</v>
      </c>
      <c r="G198" s="208" t="s">
        <v>224</v>
      </c>
      <c r="H198" s="209">
        <v>451.87900000000002</v>
      </c>
      <c r="I198" s="210"/>
      <c r="J198" s="211">
        <f>ROUND(I198*H198,2)</f>
        <v>0</v>
      </c>
      <c r="K198" s="207" t="s">
        <v>132</v>
      </c>
      <c r="L198" s="45"/>
      <c r="M198" s="212" t="s">
        <v>19</v>
      </c>
      <c r="N198" s="213" t="s">
        <v>42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133</v>
      </c>
      <c r="AT198" s="216" t="s">
        <v>128</v>
      </c>
      <c r="AU198" s="216" t="s">
        <v>81</v>
      </c>
      <c r="AY198" s="18" t="s">
        <v>126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79</v>
      </c>
      <c r="BK198" s="217">
        <f>ROUND(I198*H198,2)</f>
        <v>0</v>
      </c>
      <c r="BL198" s="18" t="s">
        <v>133</v>
      </c>
      <c r="BM198" s="216" t="s">
        <v>260</v>
      </c>
    </row>
    <row r="199" s="2" customFormat="1">
      <c r="A199" s="39"/>
      <c r="B199" s="40"/>
      <c r="C199" s="41"/>
      <c r="D199" s="218" t="s">
        <v>134</v>
      </c>
      <c r="E199" s="41"/>
      <c r="F199" s="219" t="s">
        <v>256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81</v>
      </c>
    </row>
    <row r="200" s="14" customFormat="1">
      <c r="A200" s="14"/>
      <c r="B200" s="234"/>
      <c r="C200" s="235"/>
      <c r="D200" s="225" t="s">
        <v>136</v>
      </c>
      <c r="E200" s="236" t="s">
        <v>19</v>
      </c>
      <c r="F200" s="237" t="s">
        <v>796</v>
      </c>
      <c r="G200" s="235"/>
      <c r="H200" s="238">
        <v>451.87900000000002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4" t="s">
        <v>136</v>
      </c>
      <c r="AU200" s="244" t="s">
        <v>81</v>
      </c>
      <c r="AV200" s="14" t="s">
        <v>81</v>
      </c>
      <c r="AW200" s="14" t="s">
        <v>32</v>
      </c>
      <c r="AX200" s="14" t="s">
        <v>71</v>
      </c>
      <c r="AY200" s="244" t="s">
        <v>126</v>
      </c>
    </row>
    <row r="201" s="15" customFormat="1">
      <c r="A201" s="15"/>
      <c r="B201" s="245"/>
      <c r="C201" s="246"/>
      <c r="D201" s="225" t="s">
        <v>136</v>
      </c>
      <c r="E201" s="247" t="s">
        <v>19</v>
      </c>
      <c r="F201" s="248" t="s">
        <v>139</v>
      </c>
      <c r="G201" s="246"/>
      <c r="H201" s="249">
        <v>451.87900000000002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5" t="s">
        <v>136</v>
      </c>
      <c r="AU201" s="255" t="s">
        <v>81</v>
      </c>
      <c r="AV201" s="15" t="s">
        <v>133</v>
      </c>
      <c r="AW201" s="15" t="s">
        <v>32</v>
      </c>
      <c r="AX201" s="15" t="s">
        <v>79</v>
      </c>
      <c r="AY201" s="255" t="s">
        <v>126</v>
      </c>
    </row>
    <row r="202" s="2" customFormat="1" ht="24.15" customHeight="1">
      <c r="A202" s="39"/>
      <c r="B202" s="40"/>
      <c r="C202" s="205" t="s">
        <v>7</v>
      </c>
      <c r="D202" s="205" t="s">
        <v>128</v>
      </c>
      <c r="E202" s="206" t="s">
        <v>258</v>
      </c>
      <c r="F202" s="207" t="s">
        <v>259</v>
      </c>
      <c r="G202" s="208" t="s">
        <v>175</v>
      </c>
      <c r="H202" s="209">
        <v>251.04400000000001</v>
      </c>
      <c r="I202" s="210"/>
      <c r="J202" s="211">
        <f>ROUND(I202*H202,2)</f>
        <v>0</v>
      </c>
      <c r="K202" s="207" t="s">
        <v>132</v>
      </c>
      <c r="L202" s="45"/>
      <c r="M202" s="212" t="s">
        <v>19</v>
      </c>
      <c r="N202" s="213" t="s">
        <v>42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133</v>
      </c>
      <c r="AT202" s="216" t="s">
        <v>128</v>
      </c>
      <c r="AU202" s="216" t="s">
        <v>81</v>
      </c>
      <c r="AY202" s="18" t="s">
        <v>126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79</v>
      </c>
      <c r="BK202" s="217">
        <f>ROUND(I202*H202,2)</f>
        <v>0</v>
      </c>
      <c r="BL202" s="18" t="s">
        <v>133</v>
      </c>
      <c r="BM202" s="216" t="s">
        <v>264</v>
      </c>
    </row>
    <row r="203" s="2" customFormat="1">
      <c r="A203" s="39"/>
      <c r="B203" s="40"/>
      <c r="C203" s="41"/>
      <c r="D203" s="218" t="s">
        <v>134</v>
      </c>
      <c r="E203" s="41"/>
      <c r="F203" s="219" t="s">
        <v>261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134</v>
      </c>
      <c r="AU203" s="18" t="s">
        <v>81</v>
      </c>
    </row>
    <row r="204" s="14" customFormat="1">
      <c r="A204" s="14"/>
      <c r="B204" s="234"/>
      <c r="C204" s="235"/>
      <c r="D204" s="225" t="s">
        <v>136</v>
      </c>
      <c r="E204" s="236" t="s">
        <v>19</v>
      </c>
      <c r="F204" s="237" t="s">
        <v>791</v>
      </c>
      <c r="G204" s="235"/>
      <c r="H204" s="238">
        <v>251.04400000000001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4" t="s">
        <v>136</v>
      </c>
      <c r="AU204" s="244" t="s">
        <v>81</v>
      </c>
      <c r="AV204" s="14" t="s">
        <v>81</v>
      </c>
      <c r="AW204" s="14" t="s">
        <v>32</v>
      </c>
      <c r="AX204" s="14" t="s">
        <v>71</v>
      </c>
      <c r="AY204" s="244" t="s">
        <v>126</v>
      </c>
    </row>
    <row r="205" s="15" customFormat="1">
      <c r="A205" s="15"/>
      <c r="B205" s="245"/>
      <c r="C205" s="246"/>
      <c r="D205" s="225" t="s">
        <v>136</v>
      </c>
      <c r="E205" s="247" t="s">
        <v>19</v>
      </c>
      <c r="F205" s="248" t="s">
        <v>139</v>
      </c>
      <c r="G205" s="246"/>
      <c r="H205" s="249">
        <v>251.04400000000001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5" t="s">
        <v>136</v>
      </c>
      <c r="AU205" s="255" t="s">
        <v>81</v>
      </c>
      <c r="AV205" s="15" t="s">
        <v>133</v>
      </c>
      <c r="AW205" s="15" t="s">
        <v>32</v>
      </c>
      <c r="AX205" s="15" t="s">
        <v>79</v>
      </c>
      <c r="AY205" s="255" t="s">
        <v>126</v>
      </c>
    </row>
    <row r="206" s="2" customFormat="1" ht="24.15" customHeight="1">
      <c r="A206" s="39"/>
      <c r="B206" s="40"/>
      <c r="C206" s="205" t="s">
        <v>211</v>
      </c>
      <c r="D206" s="205" t="s">
        <v>128</v>
      </c>
      <c r="E206" s="206" t="s">
        <v>214</v>
      </c>
      <c r="F206" s="207" t="s">
        <v>215</v>
      </c>
      <c r="G206" s="208" t="s">
        <v>175</v>
      </c>
      <c r="H206" s="209">
        <v>1.2</v>
      </c>
      <c r="I206" s="210"/>
      <c r="J206" s="211">
        <f>ROUND(I206*H206,2)</f>
        <v>0</v>
      </c>
      <c r="K206" s="207" t="s">
        <v>132</v>
      </c>
      <c r="L206" s="45"/>
      <c r="M206" s="212" t="s">
        <v>19</v>
      </c>
      <c r="N206" s="213" t="s">
        <v>42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133</v>
      </c>
      <c r="AT206" s="216" t="s">
        <v>128</v>
      </c>
      <c r="AU206" s="216" t="s">
        <v>81</v>
      </c>
      <c r="AY206" s="18" t="s">
        <v>126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79</v>
      </c>
      <c r="BK206" s="217">
        <f>ROUND(I206*H206,2)</f>
        <v>0</v>
      </c>
      <c r="BL206" s="18" t="s">
        <v>133</v>
      </c>
      <c r="BM206" s="216" t="s">
        <v>268</v>
      </c>
    </row>
    <row r="207" s="2" customFormat="1">
      <c r="A207" s="39"/>
      <c r="B207" s="40"/>
      <c r="C207" s="41"/>
      <c r="D207" s="218" t="s">
        <v>134</v>
      </c>
      <c r="E207" s="41"/>
      <c r="F207" s="219" t="s">
        <v>217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134</v>
      </c>
      <c r="AU207" s="18" t="s">
        <v>81</v>
      </c>
    </row>
    <row r="208" s="13" customFormat="1">
      <c r="A208" s="13"/>
      <c r="B208" s="223"/>
      <c r="C208" s="224"/>
      <c r="D208" s="225" t="s">
        <v>136</v>
      </c>
      <c r="E208" s="226" t="s">
        <v>19</v>
      </c>
      <c r="F208" s="227" t="s">
        <v>191</v>
      </c>
      <c r="G208" s="224"/>
      <c r="H208" s="226" t="s">
        <v>19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136</v>
      </c>
      <c r="AU208" s="233" t="s">
        <v>81</v>
      </c>
      <c r="AV208" s="13" t="s">
        <v>79</v>
      </c>
      <c r="AW208" s="13" t="s">
        <v>32</v>
      </c>
      <c r="AX208" s="13" t="s">
        <v>71</v>
      </c>
      <c r="AY208" s="233" t="s">
        <v>126</v>
      </c>
    </row>
    <row r="209" s="13" customFormat="1">
      <c r="A209" s="13"/>
      <c r="B209" s="223"/>
      <c r="C209" s="224"/>
      <c r="D209" s="225" t="s">
        <v>136</v>
      </c>
      <c r="E209" s="226" t="s">
        <v>19</v>
      </c>
      <c r="F209" s="227" t="s">
        <v>218</v>
      </c>
      <c r="G209" s="224"/>
      <c r="H209" s="226" t="s">
        <v>19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136</v>
      </c>
      <c r="AU209" s="233" t="s">
        <v>81</v>
      </c>
      <c r="AV209" s="13" t="s">
        <v>79</v>
      </c>
      <c r="AW209" s="13" t="s">
        <v>32</v>
      </c>
      <c r="AX209" s="13" t="s">
        <v>71</v>
      </c>
      <c r="AY209" s="233" t="s">
        <v>126</v>
      </c>
    </row>
    <row r="210" s="14" customFormat="1">
      <c r="A210" s="14"/>
      <c r="B210" s="234"/>
      <c r="C210" s="235"/>
      <c r="D210" s="225" t="s">
        <v>136</v>
      </c>
      <c r="E210" s="236" t="s">
        <v>19</v>
      </c>
      <c r="F210" s="237" t="s">
        <v>797</v>
      </c>
      <c r="G210" s="235"/>
      <c r="H210" s="238">
        <v>1.2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136</v>
      </c>
      <c r="AU210" s="244" t="s">
        <v>81</v>
      </c>
      <c r="AV210" s="14" t="s">
        <v>81</v>
      </c>
      <c r="AW210" s="14" t="s">
        <v>32</v>
      </c>
      <c r="AX210" s="14" t="s">
        <v>71</v>
      </c>
      <c r="AY210" s="244" t="s">
        <v>126</v>
      </c>
    </row>
    <row r="211" s="15" customFormat="1">
      <c r="A211" s="15"/>
      <c r="B211" s="245"/>
      <c r="C211" s="246"/>
      <c r="D211" s="225" t="s">
        <v>136</v>
      </c>
      <c r="E211" s="247" t="s">
        <v>19</v>
      </c>
      <c r="F211" s="248" t="s">
        <v>139</v>
      </c>
      <c r="G211" s="246"/>
      <c r="H211" s="249">
        <v>1.2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5" t="s">
        <v>136</v>
      </c>
      <c r="AU211" s="255" t="s">
        <v>81</v>
      </c>
      <c r="AV211" s="15" t="s">
        <v>133</v>
      </c>
      <c r="AW211" s="15" t="s">
        <v>32</v>
      </c>
      <c r="AX211" s="15" t="s">
        <v>79</v>
      </c>
      <c r="AY211" s="255" t="s">
        <v>126</v>
      </c>
    </row>
    <row r="212" s="2" customFormat="1" ht="37.8" customHeight="1">
      <c r="A212" s="39"/>
      <c r="B212" s="40"/>
      <c r="C212" s="205" t="s">
        <v>270</v>
      </c>
      <c r="D212" s="205" t="s">
        <v>128</v>
      </c>
      <c r="E212" s="206" t="s">
        <v>262</v>
      </c>
      <c r="F212" s="207" t="s">
        <v>263</v>
      </c>
      <c r="G212" s="208" t="s">
        <v>175</v>
      </c>
      <c r="H212" s="209">
        <v>0.95999999999999996</v>
      </c>
      <c r="I212" s="210"/>
      <c r="J212" s="211">
        <f>ROUND(I212*H212,2)</f>
        <v>0</v>
      </c>
      <c r="K212" s="207" t="s">
        <v>19</v>
      </c>
      <c r="L212" s="45"/>
      <c r="M212" s="212" t="s">
        <v>19</v>
      </c>
      <c r="N212" s="213" t="s">
        <v>42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133</v>
      </c>
      <c r="AT212" s="216" t="s">
        <v>128</v>
      </c>
      <c r="AU212" s="216" t="s">
        <v>81</v>
      </c>
      <c r="AY212" s="18" t="s">
        <v>126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79</v>
      </c>
      <c r="BK212" s="217">
        <f>ROUND(I212*H212,2)</f>
        <v>0</v>
      </c>
      <c r="BL212" s="18" t="s">
        <v>133</v>
      </c>
      <c r="BM212" s="216" t="s">
        <v>273</v>
      </c>
    </row>
    <row r="213" s="13" customFormat="1">
      <c r="A213" s="13"/>
      <c r="B213" s="223"/>
      <c r="C213" s="224"/>
      <c r="D213" s="225" t="s">
        <v>136</v>
      </c>
      <c r="E213" s="226" t="s">
        <v>19</v>
      </c>
      <c r="F213" s="227" t="s">
        <v>191</v>
      </c>
      <c r="G213" s="224"/>
      <c r="H213" s="226" t="s">
        <v>19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136</v>
      </c>
      <c r="AU213" s="233" t="s">
        <v>81</v>
      </c>
      <c r="AV213" s="13" t="s">
        <v>79</v>
      </c>
      <c r="AW213" s="13" t="s">
        <v>32</v>
      </c>
      <c r="AX213" s="13" t="s">
        <v>71</v>
      </c>
      <c r="AY213" s="233" t="s">
        <v>126</v>
      </c>
    </row>
    <row r="214" s="14" customFormat="1">
      <c r="A214" s="14"/>
      <c r="B214" s="234"/>
      <c r="C214" s="235"/>
      <c r="D214" s="225" t="s">
        <v>136</v>
      </c>
      <c r="E214" s="236" t="s">
        <v>19</v>
      </c>
      <c r="F214" s="237" t="s">
        <v>798</v>
      </c>
      <c r="G214" s="235"/>
      <c r="H214" s="238">
        <v>0.95999999999999996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4" t="s">
        <v>136</v>
      </c>
      <c r="AU214" s="244" t="s">
        <v>81</v>
      </c>
      <c r="AV214" s="14" t="s">
        <v>81</v>
      </c>
      <c r="AW214" s="14" t="s">
        <v>32</v>
      </c>
      <c r="AX214" s="14" t="s">
        <v>71</v>
      </c>
      <c r="AY214" s="244" t="s">
        <v>126</v>
      </c>
    </row>
    <row r="215" s="15" customFormat="1">
      <c r="A215" s="15"/>
      <c r="B215" s="245"/>
      <c r="C215" s="246"/>
      <c r="D215" s="225" t="s">
        <v>136</v>
      </c>
      <c r="E215" s="247" t="s">
        <v>19</v>
      </c>
      <c r="F215" s="248" t="s">
        <v>139</v>
      </c>
      <c r="G215" s="246"/>
      <c r="H215" s="249">
        <v>0.95999999999999996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5" t="s">
        <v>136</v>
      </c>
      <c r="AU215" s="255" t="s">
        <v>81</v>
      </c>
      <c r="AV215" s="15" t="s">
        <v>133</v>
      </c>
      <c r="AW215" s="15" t="s">
        <v>32</v>
      </c>
      <c r="AX215" s="15" t="s">
        <v>79</v>
      </c>
      <c r="AY215" s="255" t="s">
        <v>126</v>
      </c>
    </row>
    <row r="216" s="2" customFormat="1" ht="16.5" customHeight="1">
      <c r="A216" s="39"/>
      <c r="B216" s="40"/>
      <c r="C216" s="256" t="s">
        <v>216</v>
      </c>
      <c r="D216" s="256" t="s">
        <v>221</v>
      </c>
      <c r="E216" s="257" t="s">
        <v>266</v>
      </c>
      <c r="F216" s="258" t="s">
        <v>267</v>
      </c>
      <c r="G216" s="259" t="s">
        <v>224</v>
      </c>
      <c r="H216" s="260">
        <v>1.9199999999999999</v>
      </c>
      <c r="I216" s="261"/>
      <c r="J216" s="262">
        <f>ROUND(I216*H216,2)</f>
        <v>0</v>
      </c>
      <c r="K216" s="258" t="s">
        <v>132</v>
      </c>
      <c r="L216" s="263"/>
      <c r="M216" s="264" t="s">
        <v>19</v>
      </c>
      <c r="N216" s="265" t="s">
        <v>42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155</v>
      </c>
      <c r="AT216" s="216" t="s">
        <v>221</v>
      </c>
      <c r="AU216" s="216" t="s">
        <v>81</v>
      </c>
      <c r="AY216" s="18" t="s">
        <v>126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79</v>
      </c>
      <c r="BK216" s="217">
        <f>ROUND(I216*H216,2)</f>
        <v>0</v>
      </c>
      <c r="BL216" s="18" t="s">
        <v>133</v>
      </c>
      <c r="BM216" s="216" t="s">
        <v>280</v>
      </c>
    </row>
    <row r="217" s="14" customFormat="1">
      <c r="A217" s="14"/>
      <c r="B217" s="234"/>
      <c r="C217" s="235"/>
      <c r="D217" s="225" t="s">
        <v>136</v>
      </c>
      <c r="E217" s="236" t="s">
        <v>19</v>
      </c>
      <c r="F217" s="237" t="s">
        <v>799</v>
      </c>
      <c r="G217" s="235"/>
      <c r="H217" s="238">
        <v>1.9199999999999999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4" t="s">
        <v>136</v>
      </c>
      <c r="AU217" s="244" t="s">
        <v>81</v>
      </c>
      <c r="AV217" s="14" t="s">
        <v>81</v>
      </c>
      <c r="AW217" s="14" t="s">
        <v>32</v>
      </c>
      <c r="AX217" s="14" t="s">
        <v>71</v>
      </c>
      <c r="AY217" s="244" t="s">
        <v>126</v>
      </c>
    </row>
    <row r="218" s="15" customFormat="1">
      <c r="A218" s="15"/>
      <c r="B218" s="245"/>
      <c r="C218" s="246"/>
      <c r="D218" s="225" t="s">
        <v>136</v>
      </c>
      <c r="E218" s="247" t="s">
        <v>19</v>
      </c>
      <c r="F218" s="248" t="s">
        <v>139</v>
      </c>
      <c r="G218" s="246"/>
      <c r="H218" s="249">
        <v>1.9199999999999999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5" t="s">
        <v>136</v>
      </c>
      <c r="AU218" s="255" t="s">
        <v>81</v>
      </c>
      <c r="AV218" s="15" t="s">
        <v>133</v>
      </c>
      <c r="AW218" s="15" t="s">
        <v>32</v>
      </c>
      <c r="AX218" s="15" t="s">
        <v>79</v>
      </c>
      <c r="AY218" s="255" t="s">
        <v>126</v>
      </c>
    </row>
    <row r="219" s="2" customFormat="1" ht="24.15" customHeight="1">
      <c r="A219" s="39"/>
      <c r="B219" s="40"/>
      <c r="C219" s="205" t="s">
        <v>282</v>
      </c>
      <c r="D219" s="205" t="s">
        <v>128</v>
      </c>
      <c r="E219" s="206" t="s">
        <v>271</v>
      </c>
      <c r="F219" s="207" t="s">
        <v>272</v>
      </c>
      <c r="G219" s="208" t="s">
        <v>131</v>
      </c>
      <c r="H219" s="209">
        <v>51.100000000000001</v>
      </c>
      <c r="I219" s="210"/>
      <c r="J219" s="211">
        <f>ROUND(I219*H219,2)</f>
        <v>0</v>
      </c>
      <c r="K219" s="207" t="s">
        <v>132</v>
      </c>
      <c r="L219" s="45"/>
      <c r="M219" s="212" t="s">
        <v>19</v>
      </c>
      <c r="N219" s="213" t="s">
        <v>42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133</v>
      </c>
      <c r="AT219" s="216" t="s">
        <v>128</v>
      </c>
      <c r="AU219" s="216" t="s">
        <v>81</v>
      </c>
      <c r="AY219" s="18" t="s">
        <v>126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79</v>
      </c>
      <c r="BK219" s="217">
        <f>ROUND(I219*H219,2)</f>
        <v>0</v>
      </c>
      <c r="BL219" s="18" t="s">
        <v>133</v>
      </c>
      <c r="BM219" s="216" t="s">
        <v>285</v>
      </c>
    </row>
    <row r="220" s="2" customFormat="1">
      <c r="A220" s="39"/>
      <c r="B220" s="40"/>
      <c r="C220" s="41"/>
      <c r="D220" s="218" t="s">
        <v>134</v>
      </c>
      <c r="E220" s="41"/>
      <c r="F220" s="219" t="s">
        <v>274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134</v>
      </c>
      <c r="AU220" s="18" t="s">
        <v>81</v>
      </c>
    </row>
    <row r="221" s="13" customFormat="1">
      <c r="A221" s="13"/>
      <c r="B221" s="223"/>
      <c r="C221" s="224"/>
      <c r="D221" s="225" t="s">
        <v>136</v>
      </c>
      <c r="E221" s="226" t="s">
        <v>19</v>
      </c>
      <c r="F221" s="227" t="s">
        <v>275</v>
      </c>
      <c r="G221" s="224"/>
      <c r="H221" s="226" t="s">
        <v>19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136</v>
      </c>
      <c r="AU221" s="233" t="s">
        <v>81</v>
      </c>
      <c r="AV221" s="13" t="s">
        <v>79</v>
      </c>
      <c r="AW221" s="13" t="s">
        <v>32</v>
      </c>
      <c r="AX221" s="13" t="s">
        <v>71</v>
      </c>
      <c r="AY221" s="233" t="s">
        <v>126</v>
      </c>
    </row>
    <row r="222" s="14" customFormat="1">
      <c r="A222" s="14"/>
      <c r="B222" s="234"/>
      <c r="C222" s="235"/>
      <c r="D222" s="225" t="s">
        <v>136</v>
      </c>
      <c r="E222" s="236" t="s">
        <v>19</v>
      </c>
      <c r="F222" s="237" t="s">
        <v>800</v>
      </c>
      <c r="G222" s="235"/>
      <c r="H222" s="238">
        <v>51.100000000000001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136</v>
      </c>
      <c r="AU222" s="244" t="s">
        <v>81</v>
      </c>
      <c r="AV222" s="14" t="s">
        <v>81</v>
      </c>
      <c r="AW222" s="14" t="s">
        <v>32</v>
      </c>
      <c r="AX222" s="14" t="s">
        <v>71</v>
      </c>
      <c r="AY222" s="244" t="s">
        <v>126</v>
      </c>
    </row>
    <row r="223" s="15" customFormat="1">
      <c r="A223" s="15"/>
      <c r="B223" s="245"/>
      <c r="C223" s="246"/>
      <c r="D223" s="225" t="s">
        <v>136</v>
      </c>
      <c r="E223" s="247" t="s">
        <v>19</v>
      </c>
      <c r="F223" s="248" t="s">
        <v>139</v>
      </c>
      <c r="G223" s="246"/>
      <c r="H223" s="249">
        <v>51.100000000000001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5" t="s">
        <v>136</v>
      </c>
      <c r="AU223" s="255" t="s">
        <v>81</v>
      </c>
      <c r="AV223" s="15" t="s">
        <v>133</v>
      </c>
      <c r="AW223" s="15" t="s">
        <v>32</v>
      </c>
      <c r="AX223" s="15" t="s">
        <v>79</v>
      </c>
      <c r="AY223" s="255" t="s">
        <v>126</v>
      </c>
    </row>
    <row r="224" s="2" customFormat="1" ht="16.5" customHeight="1">
      <c r="A224" s="39"/>
      <c r="B224" s="40"/>
      <c r="C224" s="256" t="s">
        <v>225</v>
      </c>
      <c r="D224" s="256" t="s">
        <v>221</v>
      </c>
      <c r="E224" s="257" t="s">
        <v>277</v>
      </c>
      <c r="F224" s="258" t="s">
        <v>278</v>
      </c>
      <c r="G224" s="259" t="s">
        <v>279</v>
      </c>
      <c r="H224" s="260">
        <v>1.022</v>
      </c>
      <c r="I224" s="261"/>
      <c r="J224" s="262">
        <f>ROUND(I224*H224,2)</f>
        <v>0</v>
      </c>
      <c r="K224" s="258" t="s">
        <v>132</v>
      </c>
      <c r="L224" s="263"/>
      <c r="M224" s="264" t="s">
        <v>19</v>
      </c>
      <c r="N224" s="265" t="s">
        <v>42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155</v>
      </c>
      <c r="AT224" s="216" t="s">
        <v>221</v>
      </c>
      <c r="AU224" s="216" t="s">
        <v>81</v>
      </c>
      <c r="AY224" s="18" t="s">
        <v>126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79</v>
      </c>
      <c r="BK224" s="217">
        <f>ROUND(I224*H224,2)</f>
        <v>0</v>
      </c>
      <c r="BL224" s="18" t="s">
        <v>133</v>
      </c>
      <c r="BM224" s="216" t="s">
        <v>291</v>
      </c>
    </row>
    <row r="225" s="14" customFormat="1">
      <c r="A225" s="14"/>
      <c r="B225" s="234"/>
      <c r="C225" s="235"/>
      <c r="D225" s="225" t="s">
        <v>136</v>
      </c>
      <c r="E225" s="236" t="s">
        <v>19</v>
      </c>
      <c r="F225" s="237" t="s">
        <v>801</v>
      </c>
      <c r="G225" s="235"/>
      <c r="H225" s="238">
        <v>1.022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4" t="s">
        <v>136</v>
      </c>
      <c r="AU225" s="244" t="s">
        <v>81</v>
      </c>
      <c r="AV225" s="14" t="s">
        <v>81</v>
      </c>
      <c r="AW225" s="14" t="s">
        <v>32</v>
      </c>
      <c r="AX225" s="14" t="s">
        <v>71</v>
      </c>
      <c r="AY225" s="244" t="s">
        <v>126</v>
      </c>
    </row>
    <row r="226" s="15" customFormat="1">
      <c r="A226" s="15"/>
      <c r="B226" s="245"/>
      <c r="C226" s="246"/>
      <c r="D226" s="225" t="s">
        <v>136</v>
      </c>
      <c r="E226" s="247" t="s">
        <v>19</v>
      </c>
      <c r="F226" s="248" t="s">
        <v>139</v>
      </c>
      <c r="G226" s="246"/>
      <c r="H226" s="249">
        <v>1.022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5" t="s">
        <v>136</v>
      </c>
      <c r="AU226" s="255" t="s">
        <v>81</v>
      </c>
      <c r="AV226" s="15" t="s">
        <v>133</v>
      </c>
      <c r="AW226" s="15" t="s">
        <v>32</v>
      </c>
      <c r="AX226" s="15" t="s">
        <v>79</v>
      </c>
      <c r="AY226" s="255" t="s">
        <v>126</v>
      </c>
    </row>
    <row r="227" s="2" customFormat="1" ht="21.75" customHeight="1">
      <c r="A227" s="39"/>
      <c r="B227" s="40"/>
      <c r="C227" s="205" t="s">
        <v>294</v>
      </c>
      <c r="D227" s="205" t="s">
        <v>128</v>
      </c>
      <c r="E227" s="206" t="s">
        <v>283</v>
      </c>
      <c r="F227" s="207" t="s">
        <v>284</v>
      </c>
      <c r="G227" s="208" t="s">
        <v>131</v>
      </c>
      <c r="H227" s="209">
        <v>153.30000000000001</v>
      </c>
      <c r="I227" s="210"/>
      <c r="J227" s="211">
        <f>ROUND(I227*H227,2)</f>
        <v>0</v>
      </c>
      <c r="K227" s="207" t="s">
        <v>132</v>
      </c>
      <c r="L227" s="45"/>
      <c r="M227" s="212" t="s">
        <v>19</v>
      </c>
      <c r="N227" s="213" t="s">
        <v>42</v>
      </c>
      <c r="O227" s="85"/>
      <c r="P227" s="214">
        <f>O227*H227</f>
        <v>0</v>
      </c>
      <c r="Q227" s="214">
        <v>0</v>
      </c>
      <c r="R227" s="214">
        <f>Q227*H227</f>
        <v>0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133</v>
      </c>
      <c r="AT227" s="216" t="s">
        <v>128</v>
      </c>
      <c r="AU227" s="216" t="s">
        <v>81</v>
      </c>
      <c r="AY227" s="18" t="s">
        <v>126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79</v>
      </c>
      <c r="BK227" s="217">
        <f>ROUND(I227*H227,2)</f>
        <v>0</v>
      </c>
      <c r="BL227" s="18" t="s">
        <v>133</v>
      </c>
      <c r="BM227" s="216" t="s">
        <v>297</v>
      </c>
    </row>
    <row r="228" s="2" customFormat="1">
      <c r="A228" s="39"/>
      <c r="B228" s="40"/>
      <c r="C228" s="41"/>
      <c r="D228" s="218" t="s">
        <v>134</v>
      </c>
      <c r="E228" s="41"/>
      <c r="F228" s="219" t="s">
        <v>286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134</v>
      </c>
      <c r="AU228" s="18" t="s">
        <v>81</v>
      </c>
    </row>
    <row r="229" s="13" customFormat="1">
      <c r="A229" s="13"/>
      <c r="B229" s="223"/>
      <c r="C229" s="224"/>
      <c r="D229" s="225" t="s">
        <v>136</v>
      </c>
      <c r="E229" s="226" t="s">
        <v>19</v>
      </c>
      <c r="F229" s="227" t="s">
        <v>287</v>
      </c>
      <c r="G229" s="224"/>
      <c r="H229" s="226" t="s">
        <v>19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3" t="s">
        <v>136</v>
      </c>
      <c r="AU229" s="233" t="s">
        <v>81</v>
      </c>
      <c r="AV229" s="13" t="s">
        <v>79</v>
      </c>
      <c r="AW229" s="13" t="s">
        <v>32</v>
      </c>
      <c r="AX229" s="13" t="s">
        <v>71</v>
      </c>
      <c r="AY229" s="233" t="s">
        <v>126</v>
      </c>
    </row>
    <row r="230" s="14" customFormat="1">
      <c r="A230" s="14"/>
      <c r="B230" s="234"/>
      <c r="C230" s="235"/>
      <c r="D230" s="225" t="s">
        <v>136</v>
      </c>
      <c r="E230" s="236" t="s">
        <v>19</v>
      </c>
      <c r="F230" s="237" t="s">
        <v>802</v>
      </c>
      <c r="G230" s="235"/>
      <c r="H230" s="238">
        <v>153.30000000000001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4" t="s">
        <v>136</v>
      </c>
      <c r="AU230" s="244" t="s">
        <v>81</v>
      </c>
      <c r="AV230" s="14" t="s">
        <v>81</v>
      </c>
      <c r="AW230" s="14" t="s">
        <v>32</v>
      </c>
      <c r="AX230" s="14" t="s">
        <v>71</v>
      </c>
      <c r="AY230" s="244" t="s">
        <v>126</v>
      </c>
    </row>
    <row r="231" s="15" customFormat="1">
      <c r="A231" s="15"/>
      <c r="B231" s="245"/>
      <c r="C231" s="246"/>
      <c r="D231" s="225" t="s">
        <v>136</v>
      </c>
      <c r="E231" s="247" t="s">
        <v>19</v>
      </c>
      <c r="F231" s="248" t="s">
        <v>139</v>
      </c>
      <c r="G231" s="246"/>
      <c r="H231" s="249">
        <v>153.30000000000001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5" t="s">
        <v>136</v>
      </c>
      <c r="AU231" s="255" t="s">
        <v>81</v>
      </c>
      <c r="AV231" s="15" t="s">
        <v>133</v>
      </c>
      <c r="AW231" s="15" t="s">
        <v>32</v>
      </c>
      <c r="AX231" s="15" t="s">
        <v>79</v>
      </c>
      <c r="AY231" s="255" t="s">
        <v>126</v>
      </c>
    </row>
    <row r="232" s="2" customFormat="1" ht="16.5" customHeight="1">
      <c r="A232" s="39"/>
      <c r="B232" s="40"/>
      <c r="C232" s="256" t="s">
        <v>229</v>
      </c>
      <c r="D232" s="256" t="s">
        <v>221</v>
      </c>
      <c r="E232" s="257" t="s">
        <v>289</v>
      </c>
      <c r="F232" s="258" t="s">
        <v>290</v>
      </c>
      <c r="G232" s="259" t="s">
        <v>224</v>
      </c>
      <c r="H232" s="260">
        <v>12.263999999999999</v>
      </c>
      <c r="I232" s="261"/>
      <c r="J232" s="262">
        <f>ROUND(I232*H232,2)</f>
        <v>0</v>
      </c>
      <c r="K232" s="258" t="s">
        <v>132</v>
      </c>
      <c r="L232" s="263"/>
      <c r="M232" s="264" t="s">
        <v>19</v>
      </c>
      <c r="N232" s="265" t="s">
        <v>42</v>
      </c>
      <c r="O232" s="85"/>
      <c r="P232" s="214">
        <f>O232*H232</f>
        <v>0</v>
      </c>
      <c r="Q232" s="214">
        <v>0</v>
      </c>
      <c r="R232" s="214">
        <f>Q232*H232</f>
        <v>0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155</v>
      </c>
      <c r="AT232" s="216" t="s">
        <v>221</v>
      </c>
      <c r="AU232" s="216" t="s">
        <v>81</v>
      </c>
      <c r="AY232" s="18" t="s">
        <v>126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133</v>
      </c>
      <c r="BM232" s="216" t="s">
        <v>302</v>
      </c>
    </row>
    <row r="233" s="14" customFormat="1">
      <c r="A233" s="14"/>
      <c r="B233" s="234"/>
      <c r="C233" s="235"/>
      <c r="D233" s="225" t="s">
        <v>136</v>
      </c>
      <c r="E233" s="236" t="s">
        <v>19</v>
      </c>
      <c r="F233" s="237" t="s">
        <v>803</v>
      </c>
      <c r="G233" s="235"/>
      <c r="H233" s="238">
        <v>12.263999999999999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4" t="s">
        <v>136</v>
      </c>
      <c r="AU233" s="244" t="s">
        <v>81</v>
      </c>
      <c r="AV233" s="14" t="s">
        <v>81</v>
      </c>
      <c r="AW233" s="14" t="s">
        <v>32</v>
      </c>
      <c r="AX233" s="14" t="s">
        <v>71</v>
      </c>
      <c r="AY233" s="244" t="s">
        <v>126</v>
      </c>
    </row>
    <row r="234" s="15" customFormat="1">
      <c r="A234" s="15"/>
      <c r="B234" s="245"/>
      <c r="C234" s="246"/>
      <c r="D234" s="225" t="s">
        <v>136</v>
      </c>
      <c r="E234" s="247" t="s">
        <v>19</v>
      </c>
      <c r="F234" s="248" t="s">
        <v>139</v>
      </c>
      <c r="G234" s="246"/>
      <c r="H234" s="249">
        <v>12.263999999999999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5" t="s">
        <v>136</v>
      </c>
      <c r="AU234" s="255" t="s">
        <v>81</v>
      </c>
      <c r="AV234" s="15" t="s">
        <v>133</v>
      </c>
      <c r="AW234" s="15" t="s">
        <v>32</v>
      </c>
      <c r="AX234" s="15" t="s">
        <v>79</v>
      </c>
      <c r="AY234" s="255" t="s">
        <v>126</v>
      </c>
    </row>
    <row r="235" s="12" customFormat="1" ht="22.8" customHeight="1">
      <c r="A235" s="12"/>
      <c r="B235" s="189"/>
      <c r="C235" s="190"/>
      <c r="D235" s="191" t="s">
        <v>70</v>
      </c>
      <c r="E235" s="203" t="s">
        <v>81</v>
      </c>
      <c r="F235" s="203" t="s">
        <v>293</v>
      </c>
      <c r="G235" s="190"/>
      <c r="H235" s="190"/>
      <c r="I235" s="193"/>
      <c r="J235" s="204">
        <f>BK235</f>
        <v>0</v>
      </c>
      <c r="K235" s="190"/>
      <c r="L235" s="195"/>
      <c r="M235" s="196"/>
      <c r="N235" s="197"/>
      <c r="O235" s="197"/>
      <c r="P235" s="198">
        <f>SUM(P236:P245)</f>
        <v>0</v>
      </c>
      <c r="Q235" s="197"/>
      <c r="R235" s="198">
        <f>SUM(R236:R245)</f>
        <v>0</v>
      </c>
      <c r="S235" s="197"/>
      <c r="T235" s="199">
        <f>SUM(T236:T245)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0" t="s">
        <v>79</v>
      </c>
      <c r="AT235" s="201" t="s">
        <v>70</v>
      </c>
      <c r="AU235" s="201" t="s">
        <v>79</v>
      </c>
      <c r="AY235" s="200" t="s">
        <v>126</v>
      </c>
      <c r="BK235" s="202">
        <f>SUM(BK236:BK245)</f>
        <v>0</v>
      </c>
    </row>
    <row r="236" s="2" customFormat="1" ht="33" customHeight="1">
      <c r="A236" s="39"/>
      <c r="B236" s="40"/>
      <c r="C236" s="205" t="s">
        <v>306</v>
      </c>
      <c r="D236" s="205" t="s">
        <v>128</v>
      </c>
      <c r="E236" s="206" t="s">
        <v>295</v>
      </c>
      <c r="F236" s="207" t="s">
        <v>296</v>
      </c>
      <c r="G236" s="208" t="s">
        <v>162</v>
      </c>
      <c r="H236" s="209">
        <v>73.900000000000006</v>
      </c>
      <c r="I236" s="210"/>
      <c r="J236" s="211">
        <f>ROUND(I236*H236,2)</f>
        <v>0</v>
      </c>
      <c r="K236" s="207" t="s">
        <v>132</v>
      </c>
      <c r="L236" s="45"/>
      <c r="M236" s="212" t="s">
        <v>19</v>
      </c>
      <c r="N236" s="213" t="s">
        <v>42</v>
      </c>
      <c r="O236" s="85"/>
      <c r="P236" s="214">
        <f>O236*H236</f>
        <v>0</v>
      </c>
      <c r="Q236" s="214">
        <v>0</v>
      </c>
      <c r="R236" s="214">
        <f>Q236*H236</f>
        <v>0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133</v>
      </c>
      <c r="AT236" s="216" t="s">
        <v>128</v>
      </c>
      <c r="AU236" s="216" t="s">
        <v>81</v>
      </c>
      <c r="AY236" s="18" t="s">
        <v>126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79</v>
      </c>
      <c r="BK236" s="217">
        <f>ROUND(I236*H236,2)</f>
        <v>0</v>
      </c>
      <c r="BL236" s="18" t="s">
        <v>133</v>
      </c>
      <c r="BM236" s="216" t="s">
        <v>309</v>
      </c>
    </row>
    <row r="237" s="2" customFormat="1">
      <c r="A237" s="39"/>
      <c r="B237" s="40"/>
      <c r="C237" s="41"/>
      <c r="D237" s="218" t="s">
        <v>134</v>
      </c>
      <c r="E237" s="41"/>
      <c r="F237" s="219" t="s">
        <v>298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134</v>
      </c>
      <c r="AU237" s="18" t="s">
        <v>81</v>
      </c>
    </row>
    <row r="238" s="13" customFormat="1">
      <c r="A238" s="13"/>
      <c r="B238" s="223"/>
      <c r="C238" s="224"/>
      <c r="D238" s="225" t="s">
        <v>136</v>
      </c>
      <c r="E238" s="226" t="s">
        <v>19</v>
      </c>
      <c r="F238" s="227" t="s">
        <v>188</v>
      </c>
      <c r="G238" s="224"/>
      <c r="H238" s="226" t="s">
        <v>19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3" t="s">
        <v>136</v>
      </c>
      <c r="AU238" s="233" t="s">
        <v>81</v>
      </c>
      <c r="AV238" s="13" t="s">
        <v>79</v>
      </c>
      <c r="AW238" s="13" t="s">
        <v>32</v>
      </c>
      <c r="AX238" s="13" t="s">
        <v>71</v>
      </c>
      <c r="AY238" s="233" t="s">
        <v>126</v>
      </c>
    </row>
    <row r="239" s="14" customFormat="1">
      <c r="A239" s="14"/>
      <c r="B239" s="234"/>
      <c r="C239" s="235"/>
      <c r="D239" s="225" t="s">
        <v>136</v>
      </c>
      <c r="E239" s="236" t="s">
        <v>19</v>
      </c>
      <c r="F239" s="237" t="s">
        <v>804</v>
      </c>
      <c r="G239" s="235"/>
      <c r="H239" s="238">
        <v>73.900000000000006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4" t="s">
        <v>136</v>
      </c>
      <c r="AU239" s="244" t="s">
        <v>81</v>
      </c>
      <c r="AV239" s="14" t="s">
        <v>81</v>
      </c>
      <c r="AW239" s="14" t="s">
        <v>32</v>
      </c>
      <c r="AX239" s="14" t="s">
        <v>71</v>
      </c>
      <c r="AY239" s="244" t="s">
        <v>126</v>
      </c>
    </row>
    <row r="240" s="15" customFormat="1">
      <c r="A240" s="15"/>
      <c r="B240" s="245"/>
      <c r="C240" s="246"/>
      <c r="D240" s="225" t="s">
        <v>136</v>
      </c>
      <c r="E240" s="247" t="s">
        <v>19</v>
      </c>
      <c r="F240" s="248" t="s">
        <v>139</v>
      </c>
      <c r="G240" s="246"/>
      <c r="H240" s="249">
        <v>73.900000000000006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5" t="s">
        <v>136</v>
      </c>
      <c r="AU240" s="255" t="s">
        <v>81</v>
      </c>
      <c r="AV240" s="15" t="s">
        <v>133</v>
      </c>
      <c r="AW240" s="15" t="s">
        <v>32</v>
      </c>
      <c r="AX240" s="15" t="s">
        <v>79</v>
      </c>
      <c r="AY240" s="255" t="s">
        <v>126</v>
      </c>
    </row>
    <row r="241" s="2" customFormat="1" ht="16.5" customHeight="1">
      <c r="A241" s="39"/>
      <c r="B241" s="40"/>
      <c r="C241" s="205" t="s">
        <v>235</v>
      </c>
      <c r="D241" s="205" t="s">
        <v>128</v>
      </c>
      <c r="E241" s="206" t="s">
        <v>300</v>
      </c>
      <c r="F241" s="207" t="s">
        <v>301</v>
      </c>
      <c r="G241" s="208" t="s">
        <v>175</v>
      </c>
      <c r="H241" s="209">
        <v>0.23999999999999999</v>
      </c>
      <c r="I241" s="210"/>
      <c r="J241" s="211">
        <f>ROUND(I241*H241,2)</f>
        <v>0</v>
      </c>
      <c r="K241" s="207" t="s">
        <v>132</v>
      </c>
      <c r="L241" s="45"/>
      <c r="M241" s="212" t="s">
        <v>19</v>
      </c>
      <c r="N241" s="213" t="s">
        <v>42</v>
      </c>
      <c r="O241" s="85"/>
      <c r="P241" s="214">
        <f>O241*H241</f>
        <v>0</v>
      </c>
      <c r="Q241" s="214">
        <v>0</v>
      </c>
      <c r="R241" s="214">
        <f>Q241*H241</f>
        <v>0</v>
      </c>
      <c r="S241" s="214">
        <v>0</v>
      </c>
      <c r="T241" s="21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133</v>
      </c>
      <c r="AT241" s="216" t="s">
        <v>128</v>
      </c>
      <c r="AU241" s="216" t="s">
        <v>81</v>
      </c>
      <c r="AY241" s="18" t="s">
        <v>126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79</v>
      </c>
      <c r="BK241" s="217">
        <f>ROUND(I241*H241,2)</f>
        <v>0</v>
      </c>
      <c r="BL241" s="18" t="s">
        <v>133</v>
      </c>
      <c r="BM241" s="216" t="s">
        <v>317</v>
      </c>
    </row>
    <row r="242" s="2" customFormat="1">
      <c r="A242" s="39"/>
      <c r="B242" s="40"/>
      <c r="C242" s="41"/>
      <c r="D242" s="218" t="s">
        <v>134</v>
      </c>
      <c r="E242" s="41"/>
      <c r="F242" s="219" t="s">
        <v>303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134</v>
      </c>
      <c r="AU242" s="18" t="s">
        <v>81</v>
      </c>
    </row>
    <row r="243" s="13" customFormat="1">
      <c r="A243" s="13"/>
      <c r="B243" s="223"/>
      <c r="C243" s="224"/>
      <c r="D243" s="225" t="s">
        <v>136</v>
      </c>
      <c r="E243" s="226" t="s">
        <v>19</v>
      </c>
      <c r="F243" s="227" t="s">
        <v>191</v>
      </c>
      <c r="G243" s="224"/>
      <c r="H243" s="226" t="s">
        <v>19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136</v>
      </c>
      <c r="AU243" s="233" t="s">
        <v>81</v>
      </c>
      <c r="AV243" s="13" t="s">
        <v>79</v>
      </c>
      <c r="AW243" s="13" t="s">
        <v>32</v>
      </c>
      <c r="AX243" s="13" t="s">
        <v>71</v>
      </c>
      <c r="AY243" s="233" t="s">
        <v>126</v>
      </c>
    </row>
    <row r="244" s="14" customFormat="1">
      <c r="A244" s="14"/>
      <c r="B244" s="234"/>
      <c r="C244" s="235"/>
      <c r="D244" s="225" t="s">
        <v>136</v>
      </c>
      <c r="E244" s="236" t="s">
        <v>19</v>
      </c>
      <c r="F244" s="237" t="s">
        <v>805</v>
      </c>
      <c r="G244" s="235"/>
      <c r="H244" s="238">
        <v>0.23999999999999999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4" t="s">
        <v>136</v>
      </c>
      <c r="AU244" s="244" t="s">
        <v>81</v>
      </c>
      <c r="AV244" s="14" t="s">
        <v>81</v>
      </c>
      <c r="AW244" s="14" t="s">
        <v>32</v>
      </c>
      <c r="AX244" s="14" t="s">
        <v>71</v>
      </c>
      <c r="AY244" s="244" t="s">
        <v>126</v>
      </c>
    </row>
    <row r="245" s="15" customFormat="1">
      <c r="A245" s="15"/>
      <c r="B245" s="245"/>
      <c r="C245" s="246"/>
      <c r="D245" s="225" t="s">
        <v>136</v>
      </c>
      <c r="E245" s="247" t="s">
        <v>19</v>
      </c>
      <c r="F245" s="248" t="s">
        <v>139</v>
      </c>
      <c r="G245" s="246"/>
      <c r="H245" s="249">
        <v>0.23999999999999999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5" t="s">
        <v>136</v>
      </c>
      <c r="AU245" s="255" t="s">
        <v>81</v>
      </c>
      <c r="AV245" s="15" t="s">
        <v>133</v>
      </c>
      <c r="AW245" s="15" t="s">
        <v>32</v>
      </c>
      <c r="AX245" s="15" t="s">
        <v>79</v>
      </c>
      <c r="AY245" s="255" t="s">
        <v>126</v>
      </c>
    </row>
    <row r="246" s="12" customFormat="1" ht="22.8" customHeight="1">
      <c r="A246" s="12"/>
      <c r="B246" s="189"/>
      <c r="C246" s="190"/>
      <c r="D246" s="191" t="s">
        <v>70</v>
      </c>
      <c r="E246" s="203" t="s">
        <v>159</v>
      </c>
      <c r="F246" s="203" t="s">
        <v>305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SUM(P247:P330)</f>
        <v>0</v>
      </c>
      <c r="Q246" s="197"/>
      <c r="R246" s="198">
        <f>SUM(R247:R330)</f>
        <v>0</v>
      </c>
      <c r="S246" s="197"/>
      <c r="T246" s="199">
        <f>SUM(T247:T330)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79</v>
      </c>
      <c r="AT246" s="201" t="s">
        <v>70</v>
      </c>
      <c r="AU246" s="201" t="s">
        <v>79</v>
      </c>
      <c r="AY246" s="200" t="s">
        <v>126</v>
      </c>
      <c r="BK246" s="202">
        <f>SUM(BK247:BK330)</f>
        <v>0</v>
      </c>
    </row>
    <row r="247" s="2" customFormat="1" ht="21.75" customHeight="1">
      <c r="A247" s="39"/>
      <c r="B247" s="40"/>
      <c r="C247" s="205" t="s">
        <v>325</v>
      </c>
      <c r="D247" s="205" t="s">
        <v>128</v>
      </c>
      <c r="E247" s="206" t="s">
        <v>307</v>
      </c>
      <c r="F247" s="207" t="s">
        <v>308</v>
      </c>
      <c r="G247" s="208" t="s">
        <v>131</v>
      </c>
      <c r="H247" s="209">
        <v>9.8000000000000007</v>
      </c>
      <c r="I247" s="210"/>
      <c r="J247" s="211">
        <f>ROUND(I247*H247,2)</f>
        <v>0</v>
      </c>
      <c r="K247" s="207" t="s">
        <v>150</v>
      </c>
      <c r="L247" s="45"/>
      <c r="M247" s="212" t="s">
        <v>19</v>
      </c>
      <c r="N247" s="213" t="s">
        <v>42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133</v>
      </c>
      <c r="AT247" s="216" t="s">
        <v>128</v>
      </c>
      <c r="AU247" s="216" t="s">
        <v>81</v>
      </c>
      <c r="AY247" s="18" t="s">
        <v>126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79</v>
      </c>
      <c r="BK247" s="217">
        <f>ROUND(I247*H247,2)</f>
        <v>0</v>
      </c>
      <c r="BL247" s="18" t="s">
        <v>133</v>
      </c>
      <c r="BM247" s="216" t="s">
        <v>328</v>
      </c>
    </row>
    <row r="248" s="2" customFormat="1">
      <c r="A248" s="39"/>
      <c r="B248" s="40"/>
      <c r="C248" s="41"/>
      <c r="D248" s="218" t="s">
        <v>134</v>
      </c>
      <c r="E248" s="41"/>
      <c r="F248" s="219" t="s">
        <v>310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134</v>
      </c>
      <c r="AU248" s="18" t="s">
        <v>81</v>
      </c>
    </row>
    <row r="249" s="13" customFormat="1">
      <c r="A249" s="13"/>
      <c r="B249" s="223"/>
      <c r="C249" s="224"/>
      <c r="D249" s="225" t="s">
        <v>136</v>
      </c>
      <c r="E249" s="226" t="s">
        <v>19</v>
      </c>
      <c r="F249" s="227" t="s">
        <v>313</v>
      </c>
      <c r="G249" s="224"/>
      <c r="H249" s="226" t="s">
        <v>19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3" t="s">
        <v>136</v>
      </c>
      <c r="AU249" s="233" t="s">
        <v>81</v>
      </c>
      <c r="AV249" s="13" t="s">
        <v>79</v>
      </c>
      <c r="AW249" s="13" t="s">
        <v>32</v>
      </c>
      <c r="AX249" s="13" t="s">
        <v>71</v>
      </c>
      <c r="AY249" s="233" t="s">
        <v>126</v>
      </c>
    </row>
    <row r="250" s="14" customFormat="1">
      <c r="A250" s="14"/>
      <c r="B250" s="234"/>
      <c r="C250" s="235"/>
      <c r="D250" s="225" t="s">
        <v>136</v>
      </c>
      <c r="E250" s="236" t="s">
        <v>19</v>
      </c>
      <c r="F250" s="237" t="s">
        <v>771</v>
      </c>
      <c r="G250" s="235"/>
      <c r="H250" s="238">
        <v>9.8000000000000007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4" t="s">
        <v>136</v>
      </c>
      <c r="AU250" s="244" t="s">
        <v>81</v>
      </c>
      <c r="AV250" s="14" t="s">
        <v>81</v>
      </c>
      <c r="AW250" s="14" t="s">
        <v>32</v>
      </c>
      <c r="AX250" s="14" t="s">
        <v>71</v>
      </c>
      <c r="AY250" s="244" t="s">
        <v>126</v>
      </c>
    </row>
    <row r="251" s="15" customFormat="1">
      <c r="A251" s="15"/>
      <c r="B251" s="245"/>
      <c r="C251" s="246"/>
      <c r="D251" s="225" t="s">
        <v>136</v>
      </c>
      <c r="E251" s="247" t="s">
        <v>19</v>
      </c>
      <c r="F251" s="248" t="s">
        <v>139</v>
      </c>
      <c r="G251" s="246"/>
      <c r="H251" s="249">
        <v>9.8000000000000007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5" t="s">
        <v>136</v>
      </c>
      <c r="AU251" s="255" t="s">
        <v>81</v>
      </c>
      <c r="AV251" s="15" t="s">
        <v>133</v>
      </c>
      <c r="AW251" s="15" t="s">
        <v>32</v>
      </c>
      <c r="AX251" s="15" t="s">
        <v>79</v>
      </c>
      <c r="AY251" s="255" t="s">
        <v>126</v>
      </c>
    </row>
    <row r="252" s="2" customFormat="1" ht="21.75" customHeight="1">
      <c r="A252" s="39"/>
      <c r="B252" s="40"/>
      <c r="C252" s="205" t="s">
        <v>239</v>
      </c>
      <c r="D252" s="205" t="s">
        <v>128</v>
      </c>
      <c r="E252" s="206" t="s">
        <v>806</v>
      </c>
      <c r="F252" s="207" t="s">
        <v>807</v>
      </c>
      <c r="G252" s="208" t="s">
        <v>131</v>
      </c>
      <c r="H252" s="209">
        <v>82.310000000000002</v>
      </c>
      <c r="I252" s="210"/>
      <c r="J252" s="211">
        <f>ROUND(I252*H252,2)</f>
        <v>0</v>
      </c>
      <c r="K252" s="207" t="s">
        <v>132</v>
      </c>
      <c r="L252" s="45"/>
      <c r="M252" s="212" t="s">
        <v>19</v>
      </c>
      <c r="N252" s="213" t="s">
        <v>42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133</v>
      </c>
      <c r="AT252" s="216" t="s">
        <v>128</v>
      </c>
      <c r="AU252" s="216" t="s">
        <v>81</v>
      </c>
      <c r="AY252" s="18" t="s">
        <v>126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133</v>
      </c>
      <c r="BM252" s="216" t="s">
        <v>332</v>
      </c>
    </row>
    <row r="253" s="2" customFormat="1">
      <c r="A253" s="39"/>
      <c r="B253" s="40"/>
      <c r="C253" s="41"/>
      <c r="D253" s="218" t="s">
        <v>134</v>
      </c>
      <c r="E253" s="41"/>
      <c r="F253" s="219" t="s">
        <v>808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134</v>
      </c>
      <c r="AU253" s="18" t="s">
        <v>81</v>
      </c>
    </row>
    <row r="254" s="13" customFormat="1">
      <c r="A254" s="13"/>
      <c r="B254" s="223"/>
      <c r="C254" s="224"/>
      <c r="D254" s="225" t="s">
        <v>136</v>
      </c>
      <c r="E254" s="226" t="s">
        <v>19</v>
      </c>
      <c r="F254" s="227" t="s">
        <v>809</v>
      </c>
      <c r="G254" s="224"/>
      <c r="H254" s="226" t="s">
        <v>19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3" t="s">
        <v>136</v>
      </c>
      <c r="AU254" s="233" t="s">
        <v>81</v>
      </c>
      <c r="AV254" s="13" t="s">
        <v>79</v>
      </c>
      <c r="AW254" s="13" t="s">
        <v>32</v>
      </c>
      <c r="AX254" s="13" t="s">
        <v>71</v>
      </c>
      <c r="AY254" s="233" t="s">
        <v>126</v>
      </c>
    </row>
    <row r="255" s="13" customFormat="1">
      <c r="A255" s="13"/>
      <c r="B255" s="223"/>
      <c r="C255" s="224"/>
      <c r="D255" s="225" t="s">
        <v>136</v>
      </c>
      <c r="E255" s="226" t="s">
        <v>19</v>
      </c>
      <c r="F255" s="227" t="s">
        <v>320</v>
      </c>
      <c r="G255" s="224"/>
      <c r="H255" s="226" t="s">
        <v>19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136</v>
      </c>
      <c r="AU255" s="233" t="s">
        <v>81</v>
      </c>
      <c r="AV255" s="13" t="s">
        <v>79</v>
      </c>
      <c r="AW255" s="13" t="s">
        <v>32</v>
      </c>
      <c r="AX255" s="13" t="s">
        <v>71</v>
      </c>
      <c r="AY255" s="233" t="s">
        <v>126</v>
      </c>
    </row>
    <row r="256" s="14" customFormat="1">
      <c r="A256" s="14"/>
      <c r="B256" s="234"/>
      <c r="C256" s="235"/>
      <c r="D256" s="225" t="s">
        <v>136</v>
      </c>
      <c r="E256" s="236" t="s">
        <v>19</v>
      </c>
      <c r="F256" s="237" t="s">
        <v>810</v>
      </c>
      <c r="G256" s="235"/>
      <c r="H256" s="238">
        <v>19.699999999999999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4" t="s">
        <v>136</v>
      </c>
      <c r="AU256" s="244" t="s">
        <v>81</v>
      </c>
      <c r="AV256" s="14" t="s">
        <v>81</v>
      </c>
      <c r="AW256" s="14" t="s">
        <v>32</v>
      </c>
      <c r="AX256" s="14" t="s">
        <v>71</v>
      </c>
      <c r="AY256" s="244" t="s">
        <v>126</v>
      </c>
    </row>
    <row r="257" s="13" customFormat="1">
      <c r="A257" s="13"/>
      <c r="B257" s="223"/>
      <c r="C257" s="224"/>
      <c r="D257" s="225" t="s">
        <v>136</v>
      </c>
      <c r="E257" s="226" t="s">
        <v>19</v>
      </c>
      <c r="F257" s="227" t="s">
        <v>811</v>
      </c>
      <c r="G257" s="224"/>
      <c r="H257" s="226" t="s">
        <v>19</v>
      </c>
      <c r="I257" s="228"/>
      <c r="J257" s="224"/>
      <c r="K257" s="224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136</v>
      </c>
      <c r="AU257" s="233" t="s">
        <v>81</v>
      </c>
      <c r="AV257" s="13" t="s">
        <v>79</v>
      </c>
      <c r="AW257" s="13" t="s">
        <v>32</v>
      </c>
      <c r="AX257" s="13" t="s">
        <v>71</v>
      </c>
      <c r="AY257" s="233" t="s">
        <v>126</v>
      </c>
    </row>
    <row r="258" s="13" customFormat="1">
      <c r="A258" s="13"/>
      <c r="B258" s="223"/>
      <c r="C258" s="224"/>
      <c r="D258" s="225" t="s">
        <v>136</v>
      </c>
      <c r="E258" s="226" t="s">
        <v>19</v>
      </c>
      <c r="F258" s="227" t="s">
        <v>320</v>
      </c>
      <c r="G258" s="224"/>
      <c r="H258" s="226" t="s">
        <v>19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136</v>
      </c>
      <c r="AU258" s="233" t="s">
        <v>81</v>
      </c>
      <c r="AV258" s="13" t="s">
        <v>79</v>
      </c>
      <c r="AW258" s="13" t="s">
        <v>32</v>
      </c>
      <c r="AX258" s="13" t="s">
        <v>71</v>
      </c>
      <c r="AY258" s="233" t="s">
        <v>126</v>
      </c>
    </row>
    <row r="259" s="14" customFormat="1">
      <c r="A259" s="14"/>
      <c r="B259" s="234"/>
      <c r="C259" s="235"/>
      <c r="D259" s="225" t="s">
        <v>136</v>
      </c>
      <c r="E259" s="236" t="s">
        <v>19</v>
      </c>
      <c r="F259" s="237" t="s">
        <v>812</v>
      </c>
      <c r="G259" s="235"/>
      <c r="H259" s="238">
        <v>62.609999999999999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4" t="s">
        <v>136</v>
      </c>
      <c r="AU259" s="244" t="s">
        <v>81</v>
      </c>
      <c r="AV259" s="14" t="s">
        <v>81</v>
      </c>
      <c r="AW259" s="14" t="s">
        <v>32</v>
      </c>
      <c r="AX259" s="14" t="s">
        <v>71</v>
      </c>
      <c r="AY259" s="244" t="s">
        <v>126</v>
      </c>
    </row>
    <row r="260" s="15" customFormat="1">
      <c r="A260" s="15"/>
      <c r="B260" s="245"/>
      <c r="C260" s="246"/>
      <c r="D260" s="225" t="s">
        <v>136</v>
      </c>
      <c r="E260" s="247" t="s">
        <v>19</v>
      </c>
      <c r="F260" s="248" t="s">
        <v>139</v>
      </c>
      <c r="G260" s="246"/>
      <c r="H260" s="249">
        <v>82.310000000000002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5" t="s">
        <v>136</v>
      </c>
      <c r="AU260" s="255" t="s">
        <v>81</v>
      </c>
      <c r="AV260" s="15" t="s">
        <v>133</v>
      </c>
      <c r="AW260" s="15" t="s">
        <v>32</v>
      </c>
      <c r="AX260" s="15" t="s">
        <v>79</v>
      </c>
      <c r="AY260" s="255" t="s">
        <v>126</v>
      </c>
    </row>
    <row r="261" s="2" customFormat="1" ht="21.75" customHeight="1">
      <c r="A261" s="39"/>
      <c r="B261" s="40"/>
      <c r="C261" s="205" t="s">
        <v>336</v>
      </c>
      <c r="D261" s="205" t="s">
        <v>128</v>
      </c>
      <c r="E261" s="206" t="s">
        <v>813</v>
      </c>
      <c r="F261" s="207" t="s">
        <v>814</v>
      </c>
      <c r="G261" s="208" t="s">
        <v>131</v>
      </c>
      <c r="H261" s="209">
        <v>227</v>
      </c>
      <c r="I261" s="210"/>
      <c r="J261" s="211">
        <f>ROUND(I261*H261,2)</f>
        <v>0</v>
      </c>
      <c r="K261" s="207" t="s">
        <v>132</v>
      </c>
      <c r="L261" s="45"/>
      <c r="M261" s="212" t="s">
        <v>19</v>
      </c>
      <c r="N261" s="213" t="s">
        <v>42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133</v>
      </c>
      <c r="AT261" s="216" t="s">
        <v>128</v>
      </c>
      <c r="AU261" s="216" t="s">
        <v>81</v>
      </c>
      <c r="AY261" s="18" t="s">
        <v>126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79</v>
      </c>
      <c r="BK261" s="217">
        <f>ROUND(I261*H261,2)</f>
        <v>0</v>
      </c>
      <c r="BL261" s="18" t="s">
        <v>133</v>
      </c>
      <c r="BM261" s="216" t="s">
        <v>339</v>
      </c>
    </row>
    <row r="262" s="2" customFormat="1">
      <c r="A262" s="39"/>
      <c r="B262" s="40"/>
      <c r="C262" s="41"/>
      <c r="D262" s="218" t="s">
        <v>134</v>
      </c>
      <c r="E262" s="41"/>
      <c r="F262" s="219" t="s">
        <v>815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134</v>
      </c>
      <c r="AU262" s="18" t="s">
        <v>81</v>
      </c>
    </row>
    <row r="263" s="13" customFormat="1">
      <c r="A263" s="13"/>
      <c r="B263" s="223"/>
      <c r="C263" s="224"/>
      <c r="D263" s="225" t="s">
        <v>136</v>
      </c>
      <c r="E263" s="226" t="s">
        <v>19</v>
      </c>
      <c r="F263" s="227" t="s">
        <v>816</v>
      </c>
      <c r="G263" s="224"/>
      <c r="H263" s="226" t="s">
        <v>19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3" t="s">
        <v>136</v>
      </c>
      <c r="AU263" s="233" t="s">
        <v>81</v>
      </c>
      <c r="AV263" s="13" t="s">
        <v>79</v>
      </c>
      <c r="AW263" s="13" t="s">
        <v>32</v>
      </c>
      <c r="AX263" s="13" t="s">
        <v>71</v>
      </c>
      <c r="AY263" s="233" t="s">
        <v>126</v>
      </c>
    </row>
    <row r="264" s="13" customFormat="1">
      <c r="A264" s="13"/>
      <c r="B264" s="223"/>
      <c r="C264" s="224"/>
      <c r="D264" s="225" t="s">
        <v>136</v>
      </c>
      <c r="E264" s="226" t="s">
        <v>19</v>
      </c>
      <c r="F264" s="227" t="s">
        <v>320</v>
      </c>
      <c r="G264" s="224"/>
      <c r="H264" s="226" t="s">
        <v>19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3" t="s">
        <v>136</v>
      </c>
      <c r="AU264" s="233" t="s">
        <v>81</v>
      </c>
      <c r="AV264" s="13" t="s">
        <v>79</v>
      </c>
      <c r="AW264" s="13" t="s">
        <v>32</v>
      </c>
      <c r="AX264" s="13" t="s">
        <v>71</v>
      </c>
      <c r="AY264" s="233" t="s">
        <v>126</v>
      </c>
    </row>
    <row r="265" s="14" customFormat="1">
      <c r="A265" s="14"/>
      <c r="B265" s="234"/>
      <c r="C265" s="235"/>
      <c r="D265" s="225" t="s">
        <v>136</v>
      </c>
      <c r="E265" s="236" t="s">
        <v>19</v>
      </c>
      <c r="F265" s="237" t="s">
        <v>817</v>
      </c>
      <c r="G265" s="235"/>
      <c r="H265" s="238">
        <v>227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4" t="s">
        <v>136</v>
      </c>
      <c r="AU265" s="244" t="s">
        <v>81</v>
      </c>
      <c r="AV265" s="14" t="s">
        <v>81</v>
      </c>
      <c r="AW265" s="14" t="s">
        <v>32</v>
      </c>
      <c r="AX265" s="14" t="s">
        <v>71</v>
      </c>
      <c r="AY265" s="244" t="s">
        <v>126</v>
      </c>
    </row>
    <row r="266" s="15" customFormat="1">
      <c r="A266" s="15"/>
      <c r="B266" s="245"/>
      <c r="C266" s="246"/>
      <c r="D266" s="225" t="s">
        <v>136</v>
      </c>
      <c r="E266" s="247" t="s">
        <v>19</v>
      </c>
      <c r="F266" s="248" t="s">
        <v>139</v>
      </c>
      <c r="G266" s="246"/>
      <c r="H266" s="249">
        <v>227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5" t="s">
        <v>136</v>
      </c>
      <c r="AU266" s="255" t="s">
        <v>81</v>
      </c>
      <c r="AV266" s="15" t="s">
        <v>133</v>
      </c>
      <c r="AW266" s="15" t="s">
        <v>32</v>
      </c>
      <c r="AX266" s="15" t="s">
        <v>79</v>
      </c>
      <c r="AY266" s="255" t="s">
        <v>126</v>
      </c>
    </row>
    <row r="267" s="2" customFormat="1" ht="21.75" customHeight="1">
      <c r="A267" s="39"/>
      <c r="B267" s="40"/>
      <c r="C267" s="205" t="s">
        <v>244</v>
      </c>
      <c r="D267" s="205" t="s">
        <v>128</v>
      </c>
      <c r="E267" s="206" t="s">
        <v>326</v>
      </c>
      <c r="F267" s="207" t="s">
        <v>327</v>
      </c>
      <c r="G267" s="208" t="s">
        <v>131</v>
      </c>
      <c r="H267" s="209">
        <v>85.609999999999999</v>
      </c>
      <c r="I267" s="210"/>
      <c r="J267" s="211">
        <f>ROUND(I267*H267,2)</f>
        <v>0</v>
      </c>
      <c r="K267" s="207" t="s">
        <v>132</v>
      </c>
      <c r="L267" s="45"/>
      <c r="M267" s="212" t="s">
        <v>19</v>
      </c>
      <c r="N267" s="213" t="s">
        <v>42</v>
      </c>
      <c r="O267" s="85"/>
      <c r="P267" s="214">
        <f>O267*H267</f>
        <v>0</v>
      </c>
      <c r="Q267" s="214">
        <v>0</v>
      </c>
      <c r="R267" s="214">
        <f>Q267*H267</f>
        <v>0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133</v>
      </c>
      <c r="AT267" s="216" t="s">
        <v>128</v>
      </c>
      <c r="AU267" s="216" t="s">
        <v>81</v>
      </c>
      <c r="AY267" s="18" t="s">
        <v>126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79</v>
      </c>
      <c r="BK267" s="217">
        <f>ROUND(I267*H267,2)</f>
        <v>0</v>
      </c>
      <c r="BL267" s="18" t="s">
        <v>133</v>
      </c>
      <c r="BM267" s="216" t="s">
        <v>343</v>
      </c>
    </row>
    <row r="268" s="2" customFormat="1">
      <c r="A268" s="39"/>
      <c r="B268" s="40"/>
      <c r="C268" s="41"/>
      <c r="D268" s="218" t="s">
        <v>134</v>
      </c>
      <c r="E268" s="41"/>
      <c r="F268" s="219" t="s">
        <v>329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134</v>
      </c>
      <c r="AU268" s="18" t="s">
        <v>81</v>
      </c>
    </row>
    <row r="269" s="13" customFormat="1">
      <c r="A269" s="13"/>
      <c r="B269" s="223"/>
      <c r="C269" s="224"/>
      <c r="D269" s="225" t="s">
        <v>136</v>
      </c>
      <c r="E269" s="226" t="s">
        <v>19</v>
      </c>
      <c r="F269" s="227" t="s">
        <v>818</v>
      </c>
      <c r="G269" s="224"/>
      <c r="H269" s="226" t="s">
        <v>19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136</v>
      </c>
      <c r="AU269" s="233" t="s">
        <v>81</v>
      </c>
      <c r="AV269" s="13" t="s">
        <v>79</v>
      </c>
      <c r="AW269" s="13" t="s">
        <v>32</v>
      </c>
      <c r="AX269" s="13" t="s">
        <v>71</v>
      </c>
      <c r="AY269" s="233" t="s">
        <v>126</v>
      </c>
    </row>
    <row r="270" s="13" customFormat="1">
      <c r="A270" s="13"/>
      <c r="B270" s="223"/>
      <c r="C270" s="224"/>
      <c r="D270" s="225" t="s">
        <v>136</v>
      </c>
      <c r="E270" s="226" t="s">
        <v>19</v>
      </c>
      <c r="F270" s="227" t="s">
        <v>320</v>
      </c>
      <c r="G270" s="224"/>
      <c r="H270" s="226" t="s">
        <v>19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3" t="s">
        <v>136</v>
      </c>
      <c r="AU270" s="233" t="s">
        <v>81</v>
      </c>
      <c r="AV270" s="13" t="s">
        <v>79</v>
      </c>
      <c r="AW270" s="13" t="s">
        <v>32</v>
      </c>
      <c r="AX270" s="13" t="s">
        <v>71</v>
      </c>
      <c r="AY270" s="233" t="s">
        <v>126</v>
      </c>
    </row>
    <row r="271" s="14" customFormat="1">
      <c r="A271" s="14"/>
      <c r="B271" s="234"/>
      <c r="C271" s="235"/>
      <c r="D271" s="225" t="s">
        <v>136</v>
      </c>
      <c r="E271" s="236" t="s">
        <v>19</v>
      </c>
      <c r="F271" s="237" t="s">
        <v>819</v>
      </c>
      <c r="G271" s="235"/>
      <c r="H271" s="238">
        <v>3.2999999999999998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4" t="s">
        <v>136</v>
      </c>
      <c r="AU271" s="244" t="s">
        <v>81</v>
      </c>
      <c r="AV271" s="14" t="s">
        <v>81</v>
      </c>
      <c r="AW271" s="14" t="s">
        <v>32</v>
      </c>
      <c r="AX271" s="14" t="s">
        <v>71</v>
      </c>
      <c r="AY271" s="244" t="s">
        <v>126</v>
      </c>
    </row>
    <row r="272" s="13" customFormat="1">
      <c r="A272" s="13"/>
      <c r="B272" s="223"/>
      <c r="C272" s="224"/>
      <c r="D272" s="225" t="s">
        <v>136</v>
      </c>
      <c r="E272" s="226" t="s">
        <v>19</v>
      </c>
      <c r="F272" s="227" t="s">
        <v>809</v>
      </c>
      <c r="G272" s="224"/>
      <c r="H272" s="226" t="s">
        <v>19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3" t="s">
        <v>136</v>
      </c>
      <c r="AU272" s="233" t="s">
        <v>81</v>
      </c>
      <c r="AV272" s="13" t="s">
        <v>79</v>
      </c>
      <c r="AW272" s="13" t="s">
        <v>32</v>
      </c>
      <c r="AX272" s="13" t="s">
        <v>71</v>
      </c>
      <c r="AY272" s="233" t="s">
        <v>126</v>
      </c>
    </row>
    <row r="273" s="13" customFormat="1">
      <c r="A273" s="13"/>
      <c r="B273" s="223"/>
      <c r="C273" s="224"/>
      <c r="D273" s="225" t="s">
        <v>136</v>
      </c>
      <c r="E273" s="226" t="s">
        <v>19</v>
      </c>
      <c r="F273" s="227" t="s">
        <v>323</v>
      </c>
      <c r="G273" s="224"/>
      <c r="H273" s="226" t="s">
        <v>19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3" t="s">
        <v>136</v>
      </c>
      <c r="AU273" s="233" t="s">
        <v>81</v>
      </c>
      <c r="AV273" s="13" t="s">
        <v>79</v>
      </c>
      <c r="AW273" s="13" t="s">
        <v>32</v>
      </c>
      <c r="AX273" s="13" t="s">
        <v>71</v>
      </c>
      <c r="AY273" s="233" t="s">
        <v>126</v>
      </c>
    </row>
    <row r="274" s="14" customFormat="1">
      <c r="A274" s="14"/>
      <c r="B274" s="234"/>
      <c r="C274" s="235"/>
      <c r="D274" s="225" t="s">
        <v>136</v>
      </c>
      <c r="E274" s="236" t="s">
        <v>19</v>
      </c>
      <c r="F274" s="237" t="s">
        <v>810</v>
      </c>
      <c r="G274" s="235"/>
      <c r="H274" s="238">
        <v>19.699999999999999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4" t="s">
        <v>136</v>
      </c>
      <c r="AU274" s="244" t="s">
        <v>81</v>
      </c>
      <c r="AV274" s="14" t="s">
        <v>81</v>
      </c>
      <c r="AW274" s="14" t="s">
        <v>32</v>
      </c>
      <c r="AX274" s="14" t="s">
        <v>71</v>
      </c>
      <c r="AY274" s="244" t="s">
        <v>126</v>
      </c>
    </row>
    <row r="275" s="13" customFormat="1">
      <c r="A275" s="13"/>
      <c r="B275" s="223"/>
      <c r="C275" s="224"/>
      <c r="D275" s="225" t="s">
        <v>136</v>
      </c>
      <c r="E275" s="226" t="s">
        <v>19</v>
      </c>
      <c r="F275" s="227" t="s">
        <v>811</v>
      </c>
      <c r="G275" s="224"/>
      <c r="H275" s="226" t="s">
        <v>19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136</v>
      </c>
      <c r="AU275" s="233" t="s">
        <v>81</v>
      </c>
      <c r="AV275" s="13" t="s">
        <v>79</v>
      </c>
      <c r="AW275" s="13" t="s">
        <v>32</v>
      </c>
      <c r="AX275" s="13" t="s">
        <v>71</v>
      </c>
      <c r="AY275" s="233" t="s">
        <v>126</v>
      </c>
    </row>
    <row r="276" s="13" customFormat="1">
      <c r="A276" s="13"/>
      <c r="B276" s="223"/>
      <c r="C276" s="224"/>
      <c r="D276" s="225" t="s">
        <v>136</v>
      </c>
      <c r="E276" s="226" t="s">
        <v>19</v>
      </c>
      <c r="F276" s="227" t="s">
        <v>323</v>
      </c>
      <c r="G276" s="224"/>
      <c r="H276" s="226" t="s">
        <v>19</v>
      </c>
      <c r="I276" s="228"/>
      <c r="J276" s="224"/>
      <c r="K276" s="224"/>
      <c r="L276" s="229"/>
      <c r="M276" s="230"/>
      <c r="N276" s="231"/>
      <c r="O276" s="231"/>
      <c r="P276" s="231"/>
      <c r="Q276" s="231"/>
      <c r="R276" s="231"/>
      <c r="S276" s="231"/>
      <c r="T276" s="23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3" t="s">
        <v>136</v>
      </c>
      <c r="AU276" s="233" t="s">
        <v>81</v>
      </c>
      <c r="AV276" s="13" t="s">
        <v>79</v>
      </c>
      <c r="AW276" s="13" t="s">
        <v>32</v>
      </c>
      <c r="AX276" s="13" t="s">
        <v>71</v>
      </c>
      <c r="AY276" s="233" t="s">
        <v>126</v>
      </c>
    </row>
    <row r="277" s="14" customFormat="1">
      <c r="A277" s="14"/>
      <c r="B277" s="234"/>
      <c r="C277" s="235"/>
      <c r="D277" s="225" t="s">
        <v>136</v>
      </c>
      <c r="E277" s="236" t="s">
        <v>19</v>
      </c>
      <c r="F277" s="237" t="s">
        <v>812</v>
      </c>
      <c r="G277" s="235"/>
      <c r="H277" s="238">
        <v>62.609999999999999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4" t="s">
        <v>136</v>
      </c>
      <c r="AU277" s="244" t="s">
        <v>81</v>
      </c>
      <c r="AV277" s="14" t="s">
        <v>81</v>
      </c>
      <c r="AW277" s="14" t="s">
        <v>32</v>
      </c>
      <c r="AX277" s="14" t="s">
        <v>71</v>
      </c>
      <c r="AY277" s="244" t="s">
        <v>126</v>
      </c>
    </row>
    <row r="278" s="15" customFormat="1">
      <c r="A278" s="15"/>
      <c r="B278" s="245"/>
      <c r="C278" s="246"/>
      <c r="D278" s="225" t="s">
        <v>136</v>
      </c>
      <c r="E278" s="247" t="s">
        <v>19</v>
      </c>
      <c r="F278" s="248" t="s">
        <v>139</v>
      </c>
      <c r="G278" s="246"/>
      <c r="H278" s="249">
        <v>85.609999999999999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5" t="s">
        <v>136</v>
      </c>
      <c r="AU278" s="255" t="s">
        <v>81</v>
      </c>
      <c r="AV278" s="15" t="s">
        <v>133</v>
      </c>
      <c r="AW278" s="15" t="s">
        <v>32</v>
      </c>
      <c r="AX278" s="15" t="s">
        <v>79</v>
      </c>
      <c r="AY278" s="255" t="s">
        <v>126</v>
      </c>
    </row>
    <row r="279" s="2" customFormat="1" ht="21.75" customHeight="1">
      <c r="A279" s="39"/>
      <c r="B279" s="40"/>
      <c r="C279" s="205" t="s">
        <v>345</v>
      </c>
      <c r="D279" s="205" t="s">
        <v>128</v>
      </c>
      <c r="E279" s="206" t="s">
        <v>820</v>
      </c>
      <c r="F279" s="207" t="s">
        <v>821</v>
      </c>
      <c r="G279" s="208" t="s">
        <v>131</v>
      </c>
      <c r="H279" s="209">
        <v>227</v>
      </c>
      <c r="I279" s="210"/>
      <c r="J279" s="211">
        <f>ROUND(I279*H279,2)</f>
        <v>0</v>
      </c>
      <c r="K279" s="207" t="s">
        <v>132</v>
      </c>
      <c r="L279" s="45"/>
      <c r="M279" s="212" t="s">
        <v>19</v>
      </c>
      <c r="N279" s="213" t="s">
        <v>42</v>
      </c>
      <c r="O279" s="85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133</v>
      </c>
      <c r="AT279" s="216" t="s">
        <v>128</v>
      </c>
      <c r="AU279" s="216" t="s">
        <v>81</v>
      </c>
      <c r="AY279" s="18" t="s">
        <v>126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79</v>
      </c>
      <c r="BK279" s="217">
        <f>ROUND(I279*H279,2)</f>
        <v>0</v>
      </c>
      <c r="BL279" s="18" t="s">
        <v>133</v>
      </c>
      <c r="BM279" s="216" t="s">
        <v>348</v>
      </c>
    </row>
    <row r="280" s="2" customFormat="1">
      <c r="A280" s="39"/>
      <c r="B280" s="40"/>
      <c r="C280" s="41"/>
      <c r="D280" s="218" t="s">
        <v>134</v>
      </c>
      <c r="E280" s="41"/>
      <c r="F280" s="219" t="s">
        <v>822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134</v>
      </c>
      <c r="AU280" s="18" t="s">
        <v>81</v>
      </c>
    </row>
    <row r="281" s="13" customFormat="1">
      <c r="A281" s="13"/>
      <c r="B281" s="223"/>
      <c r="C281" s="224"/>
      <c r="D281" s="225" t="s">
        <v>136</v>
      </c>
      <c r="E281" s="226" t="s">
        <v>19</v>
      </c>
      <c r="F281" s="227" t="s">
        <v>816</v>
      </c>
      <c r="G281" s="224"/>
      <c r="H281" s="226" t="s">
        <v>19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3" t="s">
        <v>136</v>
      </c>
      <c r="AU281" s="233" t="s">
        <v>81</v>
      </c>
      <c r="AV281" s="13" t="s">
        <v>79</v>
      </c>
      <c r="AW281" s="13" t="s">
        <v>32</v>
      </c>
      <c r="AX281" s="13" t="s">
        <v>71</v>
      </c>
      <c r="AY281" s="233" t="s">
        <v>126</v>
      </c>
    </row>
    <row r="282" s="13" customFormat="1">
      <c r="A282" s="13"/>
      <c r="B282" s="223"/>
      <c r="C282" s="224"/>
      <c r="D282" s="225" t="s">
        <v>136</v>
      </c>
      <c r="E282" s="226" t="s">
        <v>19</v>
      </c>
      <c r="F282" s="227" t="s">
        <v>323</v>
      </c>
      <c r="G282" s="224"/>
      <c r="H282" s="226" t="s">
        <v>19</v>
      </c>
      <c r="I282" s="228"/>
      <c r="J282" s="224"/>
      <c r="K282" s="224"/>
      <c r="L282" s="229"/>
      <c r="M282" s="230"/>
      <c r="N282" s="231"/>
      <c r="O282" s="231"/>
      <c r="P282" s="231"/>
      <c r="Q282" s="231"/>
      <c r="R282" s="231"/>
      <c r="S282" s="231"/>
      <c r="T282" s="23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3" t="s">
        <v>136</v>
      </c>
      <c r="AU282" s="233" t="s">
        <v>81</v>
      </c>
      <c r="AV282" s="13" t="s">
        <v>79</v>
      </c>
      <c r="AW282" s="13" t="s">
        <v>32</v>
      </c>
      <c r="AX282" s="13" t="s">
        <v>71</v>
      </c>
      <c r="AY282" s="233" t="s">
        <v>126</v>
      </c>
    </row>
    <row r="283" s="14" customFormat="1">
      <c r="A283" s="14"/>
      <c r="B283" s="234"/>
      <c r="C283" s="235"/>
      <c r="D283" s="225" t="s">
        <v>136</v>
      </c>
      <c r="E283" s="236" t="s">
        <v>19</v>
      </c>
      <c r="F283" s="237" t="s">
        <v>817</v>
      </c>
      <c r="G283" s="235"/>
      <c r="H283" s="238">
        <v>227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4" t="s">
        <v>136</v>
      </c>
      <c r="AU283" s="244" t="s">
        <v>81</v>
      </c>
      <c r="AV283" s="14" t="s">
        <v>81</v>
      </c>
      <c r="AW283" s="14" t="s">
        <v>32</v>
      </c>
      <c r="AX283" s="14" t="s">
        <v>71</v>
      </c>
      <c r="AY283" s="244" t="s">
        <v>126</v>
      </c>
    </row>
    <row r="284" s="15" customFormat="1">
      <c r="A284" s="15"/>
      <c r="B284" s="245"/>
      <c r="C284" s="246"/>
      <c r="D284" s="225" t="s">
        <v>136</v>
      </c>
      <c r="E284" s="247" t="s">
        <v>19</v>
      </c>
      <c r="F284" s="248" t="s">
        <v>139</v>
      </c>
      <c r="G284" s="246"/>
      <c r="H284" s="249">
        <v>227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5" t="s">
        <v>136</v>
      </c>
      <c r="AU284" s="255" t="s">
        <v>81</v>
      </c>
      <c r="AV284" s="15" t="s">
        <v>133</v>
      </c>
      <c r="AW284" s="15" t="s">
        <v>32</v>
      </c>
      <c r="AX284" s="15" t="s">
        <v>79</v>
      </c>
      <c r="AY284" s="255" t="s">
        <v>126</v>
      </c>
    </row>
    <row r="285" s="2" customFormat="1" ht="24.15" customHeight="1">
      <c r="A285" s="39"/>
      <c r="B285" s="40"/>
      <c r="C285" s="205" t="s">
        <v>248</v>
      </c>
      <c r="D285" s="205" t="s">
        <v>128</v>
      </c>
      <c r="E285" s="206" t="s">
        <v>341</v>
      </c>
      <c r="F285" s="207" t="s">
        <v>342</v>
      </c>
      <c r="G285" s="208" t="s">
        <v>131</v>
      </c>
      <c r="H285" s="209">
        <v>9.8000000000000007</v>
      </c>
      <c r="I285" s="210"/>
      <c r="J285" s="211">
        <f>ROUND(I285*H285,2)</f>
        <v>0</v>
      </c>
      <c r="K285" s="207" t="s">
        <v>150</v>
      </c>
      <c r="L285" s="45"/>
      <c r="M285" s="212" t="s">
        <v>19</v>
      </c>
      <c r="N285" s="213" t="s">
        <v>42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133</v>
      </c>
      <c r="AT285" s="216" t="s">
        <v>128</v>
      </c>
      <c r="AU285" s="216" t="s">
        <v>81</v>
      </c>
      <c r="AY285" s="18" t="s">
        <v>126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79</v>
      </c>
      <c r="BK285" s="217">
        <f>ROUND(I285*H285,2)</f>
        <v>0</v>
      </c>
      <c r="BL285" s="18" t="s">
        <v>133</v>
      </c>
      <c r="BM285" s="216" t="s">
        <v>352</v>
      </c>
    </row>
    <row r="286" s="2" customFormat="1">
      <c r="A286" s="39"/>
      <c r="B286" s="40"/>
      <c r="C286" s="41"/>
      <c r="D286" s="218" t="s">
        <v>134</v>
      </c>
      <c r="E286" s="41"/>
      <c r="F286" s="219" t="s">
        <v>344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134</v>
      </c>
      <c r="AU286" s="18" t="s">
        <v>81</v>
      </c>
    </row>
    <row r="287" s="13" customFormat="1">
      <c r="A287" s="13"/>
      <c r="B287" s="223"/>
      <c r="C287" s="224"/>
      <c r="D287" s="225" t="s">
        <v>136</v>
      </c>
      <c r="E287" s="226" t="s">
        <v>19</v>
      </c>
      <c r="F287" s="227" t="s">
        <v>313</v>
      </c>
      <c r="G287" s="224"/>
      <c r="H287" s="226" t="s">
        <v>19</v>
      </c>
      <c r="I287" s="228"/>
      <c r="J287" s="224"/>
      <c r="K287" s="224"/>
      <c r="L287" s="229"/>
      <c r="M287" s="230"/>
      <c r="N287" s="231"/>
      <c r="O287" s="231"/>
      <c r="P287" s="231"/>
      <c r="Q287" s="231"/>
      <c r="R287" s="231"/>
      <c r="S287" s="231"/>
      <c r="T287" s="23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3" t="s">
        <v>136</v>
      </c>
      <c r="AU287" s="233" t="s">
        <v>81</v>
      </c>
      <c r="AV287" s="13" t="s">
        <v>79</v>
      </c>
      <c r="AW287" s="13" t="s">
        <v>32</v>
      </c>
      <c r="AX287" s="13" t="s">
        <v>71</v>
      </c>
      <c r="AY287" s="233" t="s">
        <v>126</v>
      </c>
    </row>
    <row r="288" s="14" customFormat="1">
      <c r="A288" s="14"/>
      <c r="B288" s="234"/>
      <c r="C288" s="235"/>
      <c r="D288" s="225" t="s">
        <v>136</v>
      </c>
      <c r="E288" s="236" t="s">
        <v>19</v>
      </c>
      <c r="F288" s="237" t="s">
        <v>771</v>
      </c>
      <c r="G288" s="235"/>
      <c r="H288" s="238">
        <v>9.8000000000000007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4" t="s">
        <v>136</v>
      </c>
      <c r="AU288" s="244" t="s">
        <v>81</v>
      </c>
      <c r="AV288" s="14" t="s">
        <v>81</v>
      </c>
      <c r="AW288" s="14" t="s">
        <v>32</v>
      </c>
      <c r="AX288" s="14" t="s">
        <v>71</v>
      </c>
      <c r="AY288" s="244" t="s">
        <v>126</v>
      </c>
    </row>
    <row r="289" s="15" customFormat="1">
      <c r="A289" s="15"/>
      <c r="B289" s="245"/>
      <c r="C289" s="246"/>
      <c r="D289" s="225" t="s">
        <v>136</v>
      </c>
      <c r="E289" s="247" t="s">
        <v>19</v>
      </c>
      <c r="F289" s="248" t="s">
        <v>139</v>
      </c>
      <c r="G289" s="246"/>
      <c r="H289" s="249">
        <v>9.8000000000000007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5" t="s">
        <v>136</v>
      </c>
      <c r="AU289" s="255" t="s">
        <v>81</v>
      </c>
      <c r="AV289" s="15" t="s">
        <v>133</v>
      </c>
      <c r="AW289" s="15" t="s">
        <v>32</v>
      </c>
      <c r="AX289" s="15" t="s">
        <v>79</v>
      </c>
      <c r="AY289" s="255" t="s">
        <v>126</v>
      </c>
    </row>
    <row r="290" s="2" customFormat="1" ht="16.5" customHeight="1">
      <c r="A290" s="39"/>
      <c r="B290" s="40"/>
      <c r="C290" s="205" t="s">
        <v>354</v>
      </c>
      <c r="D290" s="205" t="s">
        <v>128</v>
      </c>
      <c r="E290" s="206" t="s">
        <v>355</v>
      </c>
      <c r="F290" s="207" t="s">
        <v>356</v>
      </c>
      <c r="G290" s="208" t="s">
        <v>131</v>
      </c>
      <c r="H290" s="209">
        <v>9.8000000000000007</v>
      </c>
      <c r="I290" s="210"/>
      <c r="J290" s="211">
        <f>ROUND(I290*H290,2)</f>
        <v>0</v>
      </c>
      <c r="K290" s="207" t="s">
        <v>150</v>
      </c>
      <c r="L290" s="45"/>
      <c r="M290" s="212" t="s">
        <v>19</v>
      </c>
      <c r="N290" s="213" t="s">
        <v>42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133</v>
      </c>
      <c r="AT290" s="216" t="s">
        <v>128</v>
      </c>
      <c r="AU290" s="216" t="s">
        <v>81</v>
      </c>
      <c r="AY290" s="18" t="s">
        <v>126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79</v>
      </c>
      <c r="BK290" s="217">
        <f>ROUND(I290*H290,2)</f>
        <v>0</v>
      </c>
      <c r="BL290" s="18" t="s">
        <v>133</v>
      </c>
      <c r="BM290" s="216" t="s">
        <v>357</v>
      </c>
    </row>
    <row r="291" s="2" customFormat="1">
      <c r="A291" s="39"/>
      <c r="B291" s="40"/>
      <c r="C291" s="41"/>
      <c r="D291" s="218" t="s">
        <v>134</v>
      </c>
      <c r="E291" s="41"/>
      <c r="F291" s="219" t="s">
        <v>358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134</v>
      </c>
      <c r="AU291" s="18" t="s">
        <v>81</v>
      </c>
    </row>
    <row r="292" s="13" customFormat="1">
      <c r="A292" s="13"/>
      <c r="B292" s="223"/>
      <c r="C292" s="224"/>
      <c r="D292" s="225" t="s">
        <v>136</v>
      </c>
      <c r="E292" s="226" t="s">
        <v>19</v>
      </c>
      <c r="F292" s="227" t="s">
        <v>313</v>
      </c>
      <c r="G292" s="224"/>
      <c r="H292" s="226" t="s">
        <v>19</v>
      </c>
      <c r="I292" s="228"/>
      <c r="J292" s="224"/>
      <c r="K292" s="224"/>
      <c r="L292" s="229"/>
      <c r="M292" s="230"/>
      <c r="N292" s="231"/>
      <c r="O292" s="231"/>
      <c r="P292" s="231"/>
      <c r="Q292" s="231"/>
      <c r="R292" s="231"/>
      <c r="S292" s="231"/>
      <c r="T292" s="23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3" t="s">
        <v>136</v>
      </c>
      <c r="AU292" s="233" t="s">
        <v>81</v>
      </c>
      <c r="AV292" s="13" t="s">
        <v>79</v>
      </c>
      <c r="AW292" s="13" t="s">
        <v>32</v>
      </c>
      <c r="AX292" s="13" t="s">
        <v>71</v>
      </c>
      <c r="AY292" s="233" t="s">
        <v>126</v>
      </c>
    </row>
    <row r="293" s="14" customFormat="1">
      <c r="A293" s="14"/>
      <c r="B293" s="234"/>
      <c r="C293" s="235"/>
      <c r="D293" s="225" t="s">
        <v>136</v>
      </c>
      <c r="E293" s="236" t="s">
        <v>19</v>
      </c>
      <c r="F293" s="237" t="s">
        <v>771</v>
      </c>
      <c r="G293" s="235"/>
      <c r="H293" s="238">
        <v>9.8000000000000007</v>
      </c>
      <c r="I293" s="239"/>
      <c r="J293" s="235"/>
      <c r="K293" s="235"/>
      <c r="L293" s="240"/>
      <c r="M293" s="241"/>
      <c r="N293" s="242"/>
      <c r="O293" s="242"/>
      <c r="P293" s="242"/>
      <c r="Q293" s="242"/>
      <c r="R293" s="242"/>
      <c r="S293" s="242"/>
      <c r="T293" s="24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4" t="s">
        <v>136</v>
      </c>
      <c r="AU293" s="244" t="s">
        <v>81</v>
      </c>
      <c r="AV293" s="14" t="s">
        <v>81</v>
      </c>
      <c r="AW293" s="14" t="s">
        <v>32</v>
      </c>
      <c r="AX293" s="14" t="s">
        <v>71</v>
      </c>
      <c r="AY293" s="244" t="s">
        <v>126</v>
      </c>
    </row>
    <row r="294" s="15" customFormat="1">
      <c r="A294" s="15"/>
      <c r="B294" s="245"/>
      <c r="C294" s="246"/>
      <c r="D294" s="225" t="s">
        <v>136</v>
      </c>
      <c r="E294" s="247" t="s">
        <v>19</v>
      </c>
      <c r="F294" s="248" t="s">
        <v>139</v>
      </c>
      <c r="G294" s="246"/>
      <c r="H294" s="249">
        <v>9.8000000000000007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5" t="s">
        <v>136</v>
      </c>
      <c r="AU294" s="255" t="s">
        <v>81</v>
      </c>
      <c r="AV294" s="15" t="s">
        <v>133</v>
      </c>
      <c r="AW294" s="15" t="s">
        <v>32</v>
      </c>
      <c r="AX294" s="15" t="s">
        <v>79</v>
      </c>
      <c r="AY294" s="255" t="s">
        <v>126</v>
      </c>
    </row>
    <row r="295" s="2" customFormat="1" ht="16.5" customHeight="1">
      <c r="A295" s="39"/>
      <c r="B295" s="40"/>
      <c r="C295" s="205" t="s">
        <v>255</v>
      </c>
      <c r="D295" s="205" t="s">
        <v>128</v>
      </c>
      <c r="E295" s="206" t="s">
        <v>364</v>
      </c>
      <c r="F295" s="207" t="s">
        <v>365</v>
      </c>
      <c r="G295" s="208" t="s">
        <v>131</v>
      </c>
      <c r="H295" s="209">
        <v>9.8000000000000007</v>
      </c>
      <c r="I295" s="210"/>
      <c r="J295" s="211">
        <f>ROUND(I295*H295,2)</f>
        <v>0</v>
      </c>
      <c r="K295" s="207" t="s">
        <v>150</v>
      </c>
      <c r="L295" s="45"/>
      <c r="M295" s="212" t="s">
        <v>19</v>
      </c>
      <c r="N295" s="213" t="s">
        <v>42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133</v>
      </c>
      <c r="AT295" s="216" t="s">
        <v>128</v>
      </c>
      <c r="AU295" s="216" t="s">
        <v>81</v>
      </c>
      <c r="AY295" s="18" t="s">
        <v>126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79</v>
      </c>
      <c r="BK295" s="217">
        <f>ROUND(I295*H295,2)</f>
        <v>0</v>
      </c>
      <c r="BL295" s="18" t="s">
        <v>133</v>
      </c>
      <c r="BM295" s="216" t="s">
        <v>361</v>
      </c>
    </row>
    <row r="296" s="2" customFormat="1">
      <c r="A296" s="39"/>
      <c r="B296" s="40"/>
      <c r="C296" s="41"/>
      <c r="D296" s="218" t="s">
        <v>134</v>
      </c>
      <c r="E296" s="41"/>
      <c r="F296" s="219" t="s">
        <v>367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134</v>
      </c>
      <c r="AU296" s="18" t="s">
        <v>81</v>
      </c>
    </row>
    <row r="297" s="13" customFormat="1">
      <c r="A297" s="13"/>
      <c r="B297" s="223"/>
      <c r="C297" s="224"/>
      <c r="D297" s="225" t="s">
        <v>136</v>
      </c>
      <c r="E297" s="226" t="s">
        <v>19</v>
      </c>
      <c r="F297" s="227" t="s">
        <v>313</v>
      </c>
      <c r="G297" s="224"/>
      <c r="H297" s="226" t="s">
        <v>19</v>
      </c>
      <c r="I297" s="228"/>
      <c r="J297" s="224"/>
      <c r="K297" s="224"/>
      <c r="L297" s="229"/>
      <c r="M297" s="230"/>
      <c r="N297" s="231"/>
      <c r="O297" s="231"/>
      <c r="P297" s="231"/>
      <c r="Q297" s="231"/>
      <c r="R297" s="231"/>
      <c r="S297" s="231"/>
      <c r="T297" s="23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3" t="s">
        <v>136</v>
      </c>
      <c r="AU297" s="233" t="s">
        <v>81</v>
      </c>
      <c r="AV297" s="13" t="s">
        <v>79</v>
      </c>
      <c r="AW297" s="13" t="s">
        <v>32</v>
      </c>
      <c r="AX297" s="13" t="s">
        <v>71</v>
      </c>
      <c r="AY297" s="233" t="s">
        <v>126</v>
      </c>
    </row>
    <row r="298" s="14" customFormat="1">
      <c r="A298" s="14"/>
      <c r="B298" s="234"/>
      <c r="C298" s="235"/>
      <c r="D298" s="225" t="s">
        <v>136</v>
      </c>
      <c r="E298" s="236" t="s">
        <v>19</v>
      </c>
      <c r="F298" s="237" t="s">
        <v>771</v>
      </c>
      <c r="G298" s="235"/>
      <c r="H298" s="238">
        <v>9.8000000000000007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4" t="s">
        <v>136</v>
      </c>
      <c r="AU298" s="244" t="s">
        <v>81</v>
      </c>
      <c r="AV298" s="14" t="s">
        <v>81</v>
      </c>
      <c r="AW298" s="14" t="s">
        <v>32</v>
      </c>
      <c r="AX298" s="14" t="s">
        <v>71</v>
      </c>
      <c r="AY298" s="244" t="s">
        <v>126</v>
      </c>
    </row>
    <row r="299" s="15" customFormat="1">
      <c r="A299" s="15"/>
      <c r="B299" s="245"/>
      <c r="C299" s="246"/>
      <c r="D299" s="225" t="s">
        <v>136</v>
      </c>
      <c r="E299" s="247" t="s">
        <v>19</v>
      </c>
      <c r="F299" s="248" t="s">
        <v>139</v>
      </c>
      <c r="G299" s="246"/>
      <c r="H299" s="249">
        <v>9.8000000000000007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5" t="s">
        <v>136</v>
      </c>
      <c r="AU299" s="255" t="s">
        <v>81</v>
      </c>
      <c r="AV299" s="15" t="s">
        <v>133</v>
      </c>
      <c r="AW299" s="15" t="s">
        <v>32</v>
      </c>
      <c r="AX299" s="15" t="s">
        <v>79</v>
      </c>
      <c r="AY299" s="255" t="s">
        <v>126</v>
      </c>
    </row>
    <row r="300" s="2" customFormat="1" ht="24.15" customHeight="1">
      <c r="A300" s="39"/>
      <c r="B300" s="40"/>
      <c r="C300" s="205" t="s">
        <v>363</v>
      </c>
      <c r="D300" s="205" t="s">
        <v>128</v>
      </c>
      <c r="E300" s="206" t="s">
        <v>373</v>
      </c>
      <c r="F300" s="207" t="s">
        <v>374</v>
      </c>
      <c r="G300" s="208" t="s">
        <v>131</v>
      </c>
      <c r="H300" s="209">
        <v>9.8000000000000007</v>
      </c>
      <c r="I300" s="210"/>
      <c r="J300" s="211">
        <f>ROUND(I300*H300,2)</f>
        <v>0</v>
      </c>
      <c r="K300" s="207" t="s">
        <v>150</v>
      </c>
      <c r="L300" s="45"/>
      <c r="M300" s="212" t="s">
        <v>19</v>
      </c>
      <c r="N300" s="213" t="s">
        <v>42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133</v>
      </c>
      <c r="AT300" s="216" t="s">
        <v>128</v>
      </c>
      <c r="AU300" s="216" t="s">
        <v>81</v>
      </c>
      <c r="AY300" s="18" t="s">
        <v>126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79</v>
      </c>
      <c r="BK300" s="217">
        <f>ROUND(I300*H300,2)</f>
        <v>0</v>
      </c>
      <c r="BL300" s="18" t="s">
        <v>133</v>
      </c>
      <c r="BM300" s="216" t="s">
        <v>366</v>
      </c>
    </row>
    <row r="301" s="2" customFormat="1">
      <c r="A301" s="39"/>
      <c r="B301" s="40"/>
      <c r="C301" s="41"/>
      <c r="D301" s="218" t="s">
        <v>134</v>
      </c>
      <c r="E301" s="41"/>
      <c r="F301" s="219" t="s">
        <v>376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134</v>
      </c>
      <c r="AU301" s="18" t="s">
        <v>81</v>
      </c>
    </row>
    <row r="302" s="13" customFormat="1">
      <c r="A302" s="13"/>
      <c r="B302" s="223"/>
      <c r="C302" s="224"/>
      <c r="D302" s="225" t="s">
        <v>136</v>
      </c>
      <c r="E302" s="226" t="s">
        <v>19</v>
      </c>
      <c r="F302" s="227" t="s">
        <v>313</v>
      </c>
      <c r="G302" s="224"/>
      <c r="H302" s="226" t="s">
        <v>19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3" t="s">
        <v>136</v>
      </c>
      <c r="AU302" s="233" t="s">
        <v>81</v>
      </c>
      <c r="AV302" s="13" t="s">
        <v>79</v>
      </c>
      <c r="AW302" s="13" t="s">
        <v>32</v>
      </c>
      <c r="AX302" s="13" t="s">
        <v>71</v>
      </c>
      <c r="AY302" s="233" t="s">
        <v>126</v>
      </c>
    </row>
    <row r="303" s="14" customFormat="1">
      <c r="A303" s="14"/>
      <c r="B303" s="234"/>
      <c r="C303" s="235"/>
      <c r="D303" s="225" t="s">
        <v>136</v>
      </c>
      <c r="E303" s="236" t="s">
        <v>19</v>
      </c>
      <c r="F303" s="237" t="s">
        <v>771</v>
      </c>
      <c r="G303" s="235"/>
      <c r="H303" s="238">
        <v>9.8000000000000007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4" t="s">
        <v>136</v>
      </c>
      <c r="AU303" s="244" t="s">
        <v>81</v>
      </c>
      <c r="AV303" s="14" t="s">
        <v>81</v>
      </c>
      <c r="AW303" s="14" t="s">
        <v>32</v>
      </c>
      <c r="AX303" s="14" t="s">
        <v>71</v>
      </c>
      <c r="AY303" s="244" t="s">
        <v>126</v>
      </c>
    </row>
    <row r="304" s="15" customFormat="1">
      <c r="A304" s="15"/>
      <c r="B304" s="245"/>
      <c r="C304" s="246"/>
      <c r="D304" s="225" t="s">
        <v>136</v>
      </c>
      <c r="E304" s="247" t="s">
        <v>19</v>
      </c>
      <c r="F304" s="248" t="s">
        <v>139</v>
      </c>
      <c r="G304" s="246"/>
      <c r="H304" s="249">
        <v>9.8000000000000007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5" t="s">
        <v>136</v>
      </c>
      <c r="AU304" s="255" t="s">
        <v>81</v>
      </c>
      <c r="AV304" s="15" t="s">
        <v>133</v>
      </c>
      <c r="AW304" s="15" t="s">
        <v>32</v>
      </c>
      <c r="AX304" s="15" t="s">
        <v>79</v>
      </c>
      <c r="AY304" s="255" t="s">
        <v>126</v>
      </c>
    </row>
    <row r="305" s="2" customFormat="1" ht="37.8" customHeight="1">
      <c r="A305" s="39"/>
      <c r="B305" s="40"/>
      <c r="C305" s="205" t="s">
        <v>260</v>
      </c>
      <c r="D305" s="205" t="s">
        <v>128</v>
      </c>
      <c r="E305" s="206" t="s">
        <v>377</v>
      </c>
      <c r="F305" s="207" t="s">
        <v>378</v>
      </c>
      <c r="G305" s="208" t="s">
        <v>131</v>
      </c>
      <c r="H305" s="209">
        <v>65.909999999999997</v>
      </c>
      <c r="I305" s="210"/>
      <c r="J305" s="211">
        <f>ROUND(I305*H305,2)</f>
        <v>0</v>
      </c>
      <c r="K305" s="207" t="s">
        <v>150</v>
      </c>
      <c r="L305" s="45"/>
      <c r="M305" s="212" t="s">
        <v>19</v>
      </c>
      <c r="N305" s="213" t="s">
        <v>42</v>
      </c>
      <c r="O305" s="85"/>
      <c r="P305" s="214">
        <f>O305*H305</f>
        <v>0</v>
      </c>
      <c r="Q305" s="214">
        <v>0</v>
      </c>
      <c r="R305" s="214">
        <f>Q305*H305</f>
        <v>0</v>
      </c>
      <c r="S305" s="214">
        <v>0</v>
      </c>
      <c r="T305" s="215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133</v>
      </c>
      <c r="AT305" s="216" t="s">
        <v>128</v>
      </c>
      <c r="AU305" s="216" t="s">
        <v>81</v>
      </c>
      <c r="AY305" s="18" t="s">
        <v>126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79</v>
      </c>
      <c r="BK305" s="217">
        <f>ROUND(I305*H305,2)</f>
        <v>0</v>
      </c>
      <c r="BL305" s="18" t="s">
        <v>133</v>
      </c>
      <c r="BM305" s="216" t="s">
        <v>370</v>
      </c>
    </row>
    <row r="306" s="2" customFormat="1">
      <c r="A306" s="39"/>
      <c r="B306" s="40"/>
      <c r="C306" s="41"/>
      <c r="D306" s="218" t="s">
        <v>134</v>
      </c>
      <c r="E306" s="41"/>
      <c r="F306" s="219" t="s">
        <v>380</v>
      </c>
      <c r="G306" s="41"/>
      <c r="H306" s="41"/>
      <c r="I306" s="220"/>
      <c r="J306" s="41"/>
      <c r="K306" s="41"/>
      <c r="L306" s="45"/>
      <c r="M306" s="221"/>
      <c r="N306" s="22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134</v>
      </c>
      <c r="AU306" s="18" t="s">
        <v>81</v>
      </c>
    </row>
    <row r="307" s="13" customFormat="1">
      <c r="A307" s="13"/>
      <c r="B307" s="223"/>
      <c r="C307" s="224"/>
      <c r="D307" s="225" t="s">
        <v>136</v>
      </c>
      <c r="E307" s="226" t="s">
        <v>19</v>
      </c>
      <c r="F307" s="227" t="s">
        <v>818</v>
      </c>
      <c r="G307" s="224"/>
      <c r="H307" s="226" t="s">
        <v>19</v>
      </c>
      <c r="I307" s="228"/>
      <c r="J307" s="224"/>
      <c r="K307" s="224"/>
      <c r="L307" s="229"/>
      <c r="M307" s="230"/>
      <c r="N307" s="231"/>
      <c r="O307" s="231"/>
      <c r="P307" s="231"/>
      <c r="Q307" s="231"/>
      <c r="R307" s="231"/>
      <c r="S307" s="231"/>
      <c r="T307" s="23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3" t="s">
        <v>136</v>
      </c>
      <c r="AU307" s="233" t="s">
        <v>81</v>
      </c>
      <c r="AV307" s="13" t="s">
        <v>79</v>
      </c>
      <c r="AW307" s="13" t="s">
        <v>32</v>
      </c>
      <c r="AX307" s="13" t="s">
        <v>71</v>
      </c>
      <c r="AY307" s="233" t="s">
        <v>126</v>
      </c>
    </row>
    <row r="308" s="14" customFormat="1">
      <c r="A308" s="14"/>
      <c r="B308" s="234"/>
      <c r="C308" s="235"/>
      <c r="D308" s="225" t="s">
        <v>136</v>
      </c>
      <c r="E308" s="236" t="s">
        <v>19</v>
      </c>
      <c r="F308" s="237" t="s">
        <v>819</v>
      </c>
      <c r="G308" s="235"/>
      <c r="H308" s="238">
        <v>3.2999999999999998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4" t="s">
        <v>136</v>
      </c>
      <c r="AU308" s="244" t="s">
        <v>81</v>
      </c>
      <c r="AV308" s="14" t="s">
        <v>81</v>
      </c>
      <c r="AW308" s="14" t="s">
        <v>32</v>
      </c>
      <c r="AX308" s="14" t="s">
        <v>71</v>
      </c>
      <c r="AY308" s="244" t="s">
        <v>126</v>
      </c>
    </row>
    <row r="309" s="13" customFormat="1">
      <c r="A309" s="13"/>
      <c r="B309" s="223"/>
      <c r="C309" s="224"/>
      <c r="D309" s="225" t="s">
        <v>136</v>
      </c>
      <c r="E309" s="226" t="s">
        <v>19</v>
      </c>
      <c r="F309" s="227" t="s">
        <v>811</v>
      </c>
      <c r="G309" s="224"/>
      <c r="H309" s="226" t="s">
        <v>19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3" t="s">
        <v>136</v>
      </c>
      <c r="AU309" s="233" t="s">
        <v>81</v>
      </c>
      <c r="AV309" s="13" t="s">
        <v>79</v>
      </c>
      <c r="AW309" s="13" t="s">
        <v>32</v>
      </c>
      <c r="AX309" s="13" t="s">
        <v>71</v>
      </c>
      <c r="AY309" s="233" t="s">
        <v>126</v>
      </c>
    </row>
    <row r="310" s="14" customFormat="1">
      <c r="A310" s="14"/>
      <c r="B310" s="234"/>
      <c r="C310" s="235"/>
      <c r="D310" s="225" t="s">
        <v>136</v>
      </c>
      <c r="E310" s="236" t="s">
        <v>19</v>
      </c>
      <c r="F310" s="237" t="s">
        <v>812</v>
      </c>
      <c r="G310" s="235"/>
      <c r="H310" s="238">
        <v>62.609999999999999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4" t="s">
        <v>136</v>
      </c>
      <c r="AU310" s="244" t="s">
        <v>81</v>
      </c>
      <c r="AV310" s="14" t="s">
        <v>81</v>
      </c>
      <c r="AW310" s="14" t="s">
        <v>32</v>
      </c>
      <c r="AX310" s="14" t="s">
        <v>71</v>
      </c>
      <c r="AY310" s="244" t="s">
        <v>126</v>
      </c>
    </row>
    <row r="311" s="15" customFormat="1">
      <c r="A311" s="15"/>
      <c r="B311" s="245"/>
      <c r="C311" s="246"/>
      <c r="D311" s="225" t="s">
        <v>136</v>
      </c>
      <c r="E311" s="247" t="s">
        <v>19</v>
      </c>
      <c r="F311" s="248" t="s">
        <v>139</v>
      </c>
      <c r="G311" s="246"/>
      <c r="H311" s="249">
        <v>65.909999999999997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5" t="s">
        <v>136</v>
      </c>
      <c r="AU311" s="255" t="s">
        <v>81</v>
      </c>
      <c r="AV311" s="15" t="s">
        <v>133</v>
      </c>
      <c r="AW311" s="15" t="s">
        <v>32</v>
      </c>
      <c r="AX311" s="15" t="s">
        <v>79</v>
      </c>
      <c r="AY311" s="255" t="s">
        <v>126</v>
      </c>
    </row>
    <row r="312" s="2" customFormat="1" ht="16.5" customHeight="1">
      <c r="A312" s="39"/>
      <c r="B312" s="40"/>
      <c r="C312" s="256" t="s">
        <v>372</v>
      </c>
      <c r="D312" s="256" t="s">
        <v>221</v>
      </c>
      <c r="E312" s="257" t="s">
        <v>382</v>
      </c>
      <c r="F312" s="258" t="s">
        <v>383</v>
      </c>
      <c r="G312" s="259" t="s">
        <v>131</v>
      </c>
      <c r="H312" s="260">
        <v>2.1629999999999998</v>
      </c>
      <c r="I312" s="261"/>
      <c r="J312" s="262">
        <f>ROUND(I312*H312,2)</f>
        <v>0</v>
      </c>
      <c r="K312" s="258" t="s">
        <v>132</v>
      </c>
      <c r="L312" s="263"/>
      <c r="M312" s="264" t="s">
        <v>19</v>
      </c>
      <c r="N312" s="265" t="s">
        <v>42</v>
      </c>
      <c r="O312" s="85"/>
      <c r="P312" s="214">
        <f>O312*H312</f>
        <v>0</v>
      </c>
      <c r="Q312" s="214">
        <v>0</v>
      </c>
      <c r="R312" s="214">
        <f>Q312*H312</f>
        <v>0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155</v>
      </c>
      <c r="AT312" s="216" t="s">
        <v>221</v>
      </c>
      <c r="AU312" s="216" t="s">
        <v>81</v>
      </c>
      <c r="AY312" s="18" t="s">
        <v>126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79</v>
      </c>
      <c r="BK312" s="217">
        <f>ROUND(I312*H312,2)</f>
        <v>0</v>
      </c>
      <c r="BL312" s="18" t="s">
        <v>133</v>
      </c>
      <c r="BM312" s="216" t="s">
        <v>375</v>
      </c>
    </row>
    <row r="313" s="2" customFormat="1" ht="16.5" customHeight="1">
      <c r="A313" s="39"/>
      <c r="B313" s="40"/>
      <c r="C313" s="256" t="s">
        <v>264</v>
      </c>
      <c r="D313" s="256" t="s">
        <v>221</v>
      </c>
      <c r="E313" s="257" t="s">
        <v>823</v>
      </c>
      <c r="F313" s="258" t="s">
        <v>824</v>
      </c>
      <c r="G313" s="259" t="s">
        <v>131</v>
      </c>
      <c r="H313" s="260">
        <v>64.488</v>
      </c>
      <c r="I313" s="261"/>
      <c r="J313" s="262">
        <f>ROUND(I313*H313,2)</f>
        <v>0</v>
      </c>
      <c r="K313" s="258" t="s">
        <v>132</v>
      </c>
      <c r="L313" s="263"/>
      <c r="M313" s="264" t="s">
        <v>19</v>
      </c>
      <c r="N313" s="265" t="s">
        <v>42</v>
      </c>
      <c r="O313" s="85"/>
      <c r="P313" s="214">
        <f>O313*H313</f>
        <v>0</v>
      </c>
      <c r="Q313" s="214">
        <v>0</v>
      </c>
      <c r="R313" s="214">
        <f>Q313*H313</f>
        <v>0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155</v>
      </c>
      <c r="AT313" s="216" t="s">
        <v>221</v>
      </c>
      <c r="AU313" s="216" t="s">
        <v>81</v>
      </c>
      <c r="AY313" s="18" t="s">
        <v>126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79</v>
      </c>
      <c r="BK313" s="217">
        <f>ROUND(I313*H313,2)</f>
        <v>0</v>
      </c>
      <c r="BL313" s="18" t="s">
        <v>133</v>
      </c>
      <c r="BM313" s="216" t="s">
        <v>379</v>
      </c>
    </row>
    <row r="314" s="2" customFormat="1" ht="16.5" customHeight="1">
      <c r="A314" s="39"/>
      <c r="B314" s="40"/>
      <c r="C314" s="256" t="s">
        <v>381</v>
      </c>
      <c r="D314" s="256" t="s">
        <v>221</v>
      </c>
      <c r="E314" s="257" t="s">
        <v>385</v>
      </c>
      <c r="F314" s="258" t="s">
        <v>386</v>
      </c>
      <c r="G314" s="259" t="s">
        <v>131</v>
      </c>
      <c r="H314" s="260">
        <v>1.236</v>
      </c>
      <c r="I314" s="261"/>
      <c r="J314" s="262">
        <f>ROUND(I314*H314,2)</f>
        <v>0</v>
      </c>
      <c r="K314" s="258" t="s">
        <v>150</v>
      </c>
      <c r="L314" s="263"/>
      <c r="M314" s="264" t="s">
        <v>19</v>
      </c>
      <c r="N314" s="265" t="s">
        <v>42</v>
      </c>
      <c r="O314" s="85"/>
      <c r="P314" s="214">
        <f>O314*H314</f>
        <v>0</v>
      </c>
      <c r="Q314" s="214">
        <v>0</v>
      </c>
      <c r="R314" s="214">
        <f>Q314*H314</f>
        <v>0</v>
      </c>
      <c r="S314" s="214">
        <v>0</v>
      </c>
      <c r="T314" s="2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155</v>
      </c>
      <c r="AT314" s="216" t="s">
        <v>221</v>
      </c>
      <c r="AU314" s="216" t="s">
        <v>81</v>
      </c>
      <c r="AY314" s="18" t="s">
        <v>126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79</v>
      </c>
      <c r="BK314" s="217">
        <f>ROUND(I314*H314,2)</f>
        <v>0</v>
      </c>
      <c r="BL314" s="18" t="s">
        <v>133</v>
      </c>
      <c r="BM314" s="216" t="s">
        <v>384</v>
      </c>
    </row>
    <row r="315" s="2" customFormat="1" ht="37.8" customHeight="1">
      <c r="A315" s="39"/>
      <c r="B315" s="40"/>
      <c r="C315" s="205" t="s">
        <v>268</v>
      </c>
      <c r="D315" s="205" t="s">
        <v>128</v>
      </c>
      <c r="E315" s="206" t="s">
        <v>389</v>
      </c>
      <c r="F315" s="207" t="s">
        <v>390</v>
      </c>
      <c r="G315" s="208" t="s">
        <v>131</v>
      </c>
      <c r="H315" s="209">
        <v>19.699999999999999</v>
      </c>
      <c r="I315" s="210"/>
      <c r="J315" s="211">
        <f>ROUND(I315*H315,2)</f>
        <v>0</v>
      </c>
      <c r="K315" s="207" t="s">
        <v>132</v>
      </c>
      <c r="L315" s="45"/>
      <c r="M315" s="212" t="s">
        <v>19</v>
      </c>
      <c r="N315" s="213" t="s">
        <v>42</v>
      </c>
      <c r="O315" s="85"/>
      <c r="P315" s="214">
        <f>O315*H315</f>
        <v>0</v>
      </c>
      <c r="Q315" s="214">
        <v>0</v>
      </c>
      <c r="R315" s="214">
        <f>Q315*H315</f>
        <v>0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133</v>
      </c>
      <c r="AT315" s="216" t="s">
        <v>128</v>
      </c>
      <c r="AU315" s="216" t="s">
        <v>81</v>
      </c>
      <c r="AY315" s="18" t="s">
        <v>126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79</v>
      </c>
      <c r="BK315" s="217">
        <f>ROUND(I315*H315,2)</f>
        <v>0</v>
      </c>
      <c r="BL315" s="18" t="s">
        <v>133</v>
      </c>
      <c r="BM315" s="216" t="s">
        <v>387</v>
      </c>
    </row>
    <row r="316" s="2" customFormat="1">
      <c r="A316" s="39"/>
      <c r="B316" s="40"/>
      <c r="C316" s="41"/>
      <c r="D316" s="218" t="s">
        <v>134</v>
      </c>
      <c r="E316" s="41"/>
      <c r="F316" s="219" t="s">
        <v>392</v>
      </c>
      <c r="G316" s="41"/>
      <c r="H316" s="41"/>
      <c r="I316" s="220"/>
      <c r="J316" s="41"/>
      <c r="K316" s="41"/>
      <c r="L316" s="45"/>
      <c r="M316" s="221"/>
      <c r="N316" s="222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134</v>
      </c>
      <c r="AU316" s="18" t="s">
        <v>81</v>
      </c>
    </row>
    <row r="317" s="13" customFormat="1">
      <c r="A317" s="13"/>
      <c r="B317" s="223"/>
      <c r="C317" s="224"/>
      <c r="D317" s="225" t="s">
        <v>136</v>
      </c>
      <c r="E317" s="226" t="s">
        <v>19</v>
      </c>
      <c r="F317" s="227" t="s">
        <v>809</v>
      </c>
      <c r="G317" s="224"/>
      <c r="H317" s="226" t="s">
        <v>19</v>
      </c>
      <c r="I317" s="228"/>
      <c r="J317" s="224"/>
      <c r="K317" s="224"/>
      <c r="L317" s="229"/>
      <c r="M317" s="230"/>
      <c r="N317" s="231"/>
      <c r="O317" s="231"/>
      <c r="P317" s="231"/>
      <c r="Q317" s="231"/>
      <c r="R317" s="231"/>
      <c r="S317" s="231"/>
      <c r="T317" s="23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3" t="s">
        <v>136</v>
      </c>
      <c r="AU317" s="233" t="s">
        <v>81</v>
      </c>
      <c r="AV317" s="13" t="s">
        <v>79</v>
      </c>
      <c r="AW317" s="13" t="s">
        <v>32</v>
      </c>
      <c r="AX317" s="13" t="s">
        <v>71</v>
      </c>
      <c r="AY317" s="233" t="s">
        <v>126</v>
      </c>
    </row>
    <row r="318" s="14" customFormat="1">
      <c r="A318" s="14"/>
      <c r="B318" s="234"/>
      <c r="C318" s="235"/>
      <c r="D318" s="225" t="s">
        <v>136</v>
      </c>
      <c r="E318" s="236" t="s">
        <v>19</v>
      </c>
      <c r="F318" s="237" t="s">
        <v>810</v>
      </c>
      <c r="G318" s="235"/>
      <c r="H318" s="238">
        <v>19.699999999999999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4" t="s">
        <v>136</v>
      </c>
      <c r="AU318" s="244" t="s">
        <v>81</v>
      </c>
      <c r="AV318" s="14" t="s">
        <v>81</v>
      </c>
      <c r="AW318" s="14" t="s">
        <v>32</v>
      </c>
      <c r="AX318" s="14" t="s">
        <v>71</v>
      </c>
      <c r="AY318" s="244" t="s">
        <v>126</v>
      </c>
    </row>
    <row r="319" s="15" customFormat="1">
      <c r="A319" s="15"/>
      <c r="B319" s="245"/>
      <c r="C319" s="246"/>
      <c r="D319" s="225" t="s">
        <v>136</v>
      </c>
      <c r="E319" s="247" t="s">
        <v>19</v>
      </c>
      <c r="F319" s="248" t="s">
        <v>139</v>
      </c>
      <c r="G319" s="246"/>
      <c r="H319" s="249">
        <v>19.699999999999999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5" t="s">
        <v>136</v>
      </c>
      <c r="AU319" s="255" t="s">
        <v>81</v>
      </c>
      <c r="AV319" s="15" t="s">
        <v>133</v>
      </c>
      <c r="AW319" s="15" t="s">
        <v>32</v>
      </c>
      <c r="AX319" s="15" t="s">
        <v>79</v>
      </c>
      <c r="AY319" s="255" t="s">
        <v>126</v>
      </c>
    </row>
    <row r="320" s="2" customFormat="1" ht="16.5" customHeight="1">
      <c r="A320" s="39"/>
      <c r="B320" s="40"/>
      <c r="C320" s="256" t="s">
        <v>388</v>
      </c>
      <c r="D320" s="256" t="s">
        <v>221</v>
      </c>
      <c r="E320" s="257" t="s">
        <v>825</v>
      </c>
      <c r="F320" s="258" t="s">
        <v>826</v>
      </c>
      <c r="G320" s="259" t="s">
        <v>131</v>
      </c>
      <c r="H320" s="260">
        <v>20.291</v>
      </c>
      <c r="I320" s="261"/>
      <c r="J320" s="262">
        <f>ROUND(I320*H320,2)</f>
        <v>0</v>
      </c>
      <c r="K320" s="258" t="s">
        <v>132</v>
      </c>
      <c r="L320" s="263"/>
      <c r="M320" s="264" t="s">
        <v>19</v>
      </c>
      <c r="N320" s="265" t="s">
        <v>42</v>
      </c>
      <c r="O320" s="85"/>
      <c r="P320" s="214">
        <f>O320*H320</f>
        <v>0</v>
      </c>
      <c r="Q320" s="214">
        <v>0</v>
      </c>
      <c r="R320" s="214">
        <f>Q320*H320</f>
        <v>0</v>
      </c>
      <c r="S320" s="214">
        <v>0</v>
      </c>
      <c r="T320" s="215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6" t="s">
        <v>155</v>
      </c>
      <c r="AT320" s="216" t="s">
        <v>221</v>
      </c>
      <c r="AU320" s="216" t="s">
        <v>81</v>
      </c>
      <c r="AY320" s="18" t="s">
        <v>126</v>
      </c>
      <c r="BE320" s="217">
        <f>IF(N320="základní",J320,0)</f>
        <v>0</v>
      </c>
      <c r="BF320" s="217">
        <f>IF(N320="snížená",J320,0)</f>
        <v>0</v>
      </c>
      <c r="BG320" s="217">
        <f>IF(N320="zákl. přenesená",J320,0)</f>
        <v>0</v>
      </c>
      <c r="BH320" s="217">
        <f>IF(N320="sníž. přenesená",J320,0)</f>
        <v>0</v>
      </c>
      <c r="BI320" s="217">
        <f>IF(N320="nulová",J320,0)</f>
        <v>0</v>
      </c>
      <c r="BJ320" s="18" t="s">
        <v>79</v>
      </c>
      <c r="BK320" s="217">
        <f>ROUND(I320*H320,2)</f>
        <v>0</v>
      </c>
      <c r="BL320" s="18" t="s">
        <v>133</v>
      </c>
      <c r="BM320" s="216" t="s">
        <v>391</v>
      </c>
    </row>
    <row r="321" s="14" customFormat="1">
      <c r="A321" s="14"/>
      <c r="B321" s="234"/>
      <c r="C321" s="235"/>
      <c r="D321" s="225" t="s">
        <v>136</v>
      </c>
      <c r="E321" s="236" t="s">
        <v>19</v>
      </c>
      <c r="F321" s="237" t="s">
        <v>827</v>
      </c>
      <c r="G321" s="235"/>
      <c r="H321" s="238">
        <v>20.291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4" t="s">
        <v>136</v>
      </c>
      <c r="AU321" s="244" t="s">
        <v>81</v>
      </c>
      <c r="AV321" s="14" t="s">
        <v>81</v>
      </c>
      <c r="AW321" s="14" t="s">
        <v>32</v>
      </c>
      <c r="AX321" s="14" t="s">
        <v>71</v>
      </c>
      <c r="AY321" s="244" t="s">
        <v>126</v>
      </c>
    </row>
    <row r="322" s="15" customFormat="1">
      <c r="A322" s="15"/>
      <c r="B322" s="245"/>
      <c r="C322" s="246"/>
      <c r="D322" s="225" t="s">
        <v>136</v>
      </c>
      <c r="E322" s="247" t="s">
        <v>19</v>
      </c>
      <c r="F322" s="248" t="s">
        <v>139</v>
      </c>
      <c r="G322" s="246"/>
      <c r="H322" s="249">
        <v>20.291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5" t="s">
        <v>136</v>
      </c>
      <c r="AU322" s="255" t="s">
        <v>81</v>
      </c>
      <c r="AV322" s="15" t="s">
        <v>133</v>
      </c>
      <c r="AW322" s="15" t="s">
        <v>32</v>
      </c>
      <c r="AX322" s="15" t="s">
        <v>79</v>
      </c>
      <c r="AY322" s="255" t="s">
        <v>126</v>
      </c>
    </row>
    <row r="323" s="2" customFormat="1" ht="44.25" customHeight="1">
      <c r="A323" s="39"/>
      <c r="B323" s="40"/>
      <c r="C323" s="205" t="s">
        <v>273</v>
      </c>
      <c r="D323" s="205" t="s">
        <v>128</v>
      </c>
      <c r="E323" s="206" t="s">
        <v>828</v>
      </c>
      <c r="F323" s="207" t="s">
        <v>829</v>
      </c>
      <c r="G323" s="208" t="s">
        <v>131</v>
      </c>
      <c r="H323" s="209">
        <v>227</v>
      </c>
      <c r="I323" s="210"/>
      <c r="J323" s="211">
        <f>ROUND(I323*H323,2)</f>
        <v>0</v>
      </c>
      <c r="K323" s="207" t="s">
        <v>132</v>
      </c>
      <c r="L323" s="45"/>
      <c r="M323" s="212" t="s">
        <v>19</v>
      </c>
      <c r="N323" s="213" t="s">
        <v>42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133</v>
      </c>
      <c r="AT323" s="216" t="s">
        <v>128</v>
      </c>
      <c r="AU323" s="216" t="s">
        <v>81</v>
      </c>
      <c r="AY323" s="18" t="s">
        <v>126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79</v>
      </c>
      <c r="BK323" s="217">
        <f>ROUND(I323*H323,2)</f>
        <v>0</v>
      </c>
      <c r="BL323" s="18" t="s">
        <v>133</v>
      </c>
      <c r="BM323" s="216" t="s">
        <v>395</v>
      </c>
    </row>
    <row r="324" s="2" customFormat="1">
      <c r="A324" s="39"/>
      <c r="B324" s="40"/>
      <c r="C324" s="41"/>
      <c r="D324" s="218" t="s">
        <v>134</v>
      </c>
      <c r="E324" s="41"/>
      <c r="F324" s="219" t="s">
        <v>830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134</v>
      </c>
      <c r="AU324" s="18" t="s">
        <v>81</v>
      </c>
    </row>
    <row r="325" s="13" customFormat="1">
      <c r="A325" s="13"/>
      <c r="B325" s="223"/>
      <c r="C325" s="224"/>
      <c r="D325" s="225" t="s">
        <v>136</v>
      </c>
      <c r="E325" s="226" t="s">
        <v>19</v>
      </c>
      <c r="F325" s="227" t="s">
        <v>816</v>
      </c>
      <c r="G325" s="224"/>
      <c r="H325" s="226" t="s">
        <v>19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3" t="s">
        <v>136</v>
      </c>
      <c r="AU325" s="233" t="s">
        <v>81</v>
      </c>
      <c r="AV325" s="13" t="s">
        <v>79</v>
      </c>
      <c r="AW325" s="13" t="s">
        <v>32</v>
      </c>
      <c r="AX325" s="13" t="s">
        <v>71</v>
      </c>
      <c r="AY325" s="233" t="s">
        <v>126</v>
      </c>
    </row>
    <row r="326" s="14" customFormat="1">
      <c r="A326" s="14"/>
      <c r="B326" s="234"/>
      <c r="C326" s="235"/>
      <c r="D326" s="225" t="s">
        <v>136</v>
      </c>
      <c r="E326" s="236" t="s">
        <v>19</v>
      </c>
      <c r="F326" s="237" t="s">
        <v>817</v>
      </c>
      <c r="G326" s="235"/>
      <c r="H326" s="238">
        <v>227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4" t="s">
        <v>136</v>
      </c>
      <c r="AU326" s="244" t="s">
        <v>81</v>
      </c>
      <c r="AV326" s="14" t="s">
        <v>81</v>
      </c>
      <c r="AW326" s="14" t="s">
        <v>32</v>
      </c>
      <c r="AX326" s="14" t="s">
        <v>71</v>
      </c>
      <c r="AY326" s="244" t="s">
        <v>126</v>
      </c>
    </row>
    <row r="327" s="15" customFormat="1">
      <c r="A327" s="15"/>
      <c r="B327" s="245"/>
      <c r="C327" s="246"/>
      <c r="D327" s="225" t="s">
        <v>136</v>
      </c>
      <c r="E327" s="247" t="s">
        <v>19</v>
      </c>
      <c r="F327" s="248" t="s">
        <v>139</v>
      </c>
      <c r="G327" s="246"/>
      <c r="H327" s="249">
        <v>227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5" t="s">
        <v>136</v>
      </c>
      <c r="AU327" s="255" t="s">
        <v>81</v>
      </c>
      <c r="AV327" s="15" t="s">
        <v>133</v>
      </c>
      <c r="AW327" s="15" t="s">
        <v>32</v>
      </c>
      <c r="AX327" s="15" t="s">
        <v>79</v>
      </c>
      <c r="AY327" s="255" t="s">
        <v>126</v>
      </c>
    </row>
    <row r="328" s="2" customFormat="1" ht="16.5" customHeight="1">
      <c r="A328" s="39"/>
      <c r="B328" s="40"/>
      <c r="C328" s="256" t="s">
        <v>396</v>
      </c>
      <c r="D328" s="256" t="s">
        <v>221</v>
      </c>
      <c r="E328" s="257" t="s">
        <v>393</v>
      </c>
      <c r="F328" s="258" t="s">
        <v>394</v>
      </c>
      <c r="G328" s="259" t="s">
        <v>131</v>
      </c>
      <c r="H328" s="260">
        <v>231.53999999999999</v>
      </c>
      <c r="I328" s="261"/>
      <c r="J328" s="262">
        <f>ROUND(I328*H328,2)</f>
        <v>0</v>
      </c>
      <c r="K328" s="258" t="s">
        <v>150</v>
      </c>
      <c r="L328" s="263"/>
      <c r="M328" s="264" t="s">
        <v>19</v>
      </c>
      <c r="N328" s="265" t="s">
        <v>42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0</v>
      </c>
      <c r="T328" s="215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155</v>
      </c>
      <c r="AT328" s="216" t="s">
        <v>221</v>
      </c>
      <c r="AU328" s="216" t="s">
        <v>81</v>
      </c>
      <c r="AY328" s="18" t="s">
        <v>126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79</v>
      </c>
      <c r="BK328" s="217">
        <f>ROUND(I328*H328,2)</f>
        <v>0</v>
      </c>
      <c r="BL328" s="18" t="s">
        <v>133</v>
      </c>
      <c r="BM328" s="216" t="s">
        <v>399</v>
      </c>
    </row>
    <row r="329" s="14" customFormat="1">
      <c r="A329" s="14"/>
      <c r="B329" s="234"/>
      <c r="C329" s="235"/>
      <c r="D329" s="225" t="s">
        <v>136</v>
      </c>
      <c r="E329" s="236" t="s">
        <v>19</v>
      </c>
      <c r="F329" s="237" t="s">
        <v>831</v>
      </c>
      <c r="G329" s="235"/>
      <c r="H329" s="238">
        <v>231.53999999999999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4" t="s">
        <v>136</v>
      </c>
      <c r="AU329" s="244" t="s">
        <v>81</v>
      </c>
      <c r="AV329" s="14" t="s">
        <v>81</v>
      </c>
      <c r="AW329" s="14" t="s">
        <v>32</v>
      </c>
      <c r="AX329" s="14" t="s">
        <v>71</v>
      </c>
      <c r="AY329" s="244" t="s">
        <v>126</v>
      </c>
    </row>
    <row r="330" s="15" customFormat="1">
      <c r="A330" s="15"/>
      <c r="B330" s="245"/>
      <c r="C330" s="246"/>
      <c r="D330" s="225" t="s">
        <v>136</v>
      </c>
      <c r="E330" s="247" t="s">
        <v>19</v>
      </c>
      <c r="F330" s="248" t="s">
        <v>139</v>
      </c>
      <c r="G330" s="246"/>
      <c r="H330" s="249">
        <v>231.53999999999999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5" t="s">
        <v>136</v>
      </c>
      <c r="AU330" s="255" t="s">
        <v>81</v>
      </c>
      <c r="AV330" s="15" t="s">
        <v>133</v>
      </c>
      <c r="AW330" s="15" t="s">
        <v>32</v>
      </c>
      <c r="AX330" s="15" t="s">
        <v>79</v>
      </c>
      <c r="AY330" s="255" t="s">
        <v>126</v>
      </c>
    </row>
    <row r="331" s="12" customFormat="1" ht="22.8" customHeight="1">
      <c r="A331" s="12"/>
      <c r="B331" s="189"/>
      <c r="C331" s="190"/>
      <c r="D331" s="191" t="s">
        <v>70</v>
      </c>
      <c r="E331" s="203" t="s">
        <v>155</v>
      </c>
      <c r="F331" s="203" t="s">
        <v>409</v>
      </c>
      <c r="G331" s="190"/>
      <c r="H331" s="190"/>
      <c r="I331" s="193"/>
      <c r="J331" s="204">
        <f>BK331</f>
        <v>0</v>
      </c>
      <c r="K331" s="190"/>
      <c r="L331" s="195"/>
      <c r="M331" s="196"/>
      <c r="N331" s="197"/>
      <c r="O331" s="197"/>
      <c r="P331" s="198">
        <f>SUM(P332:P354)</f>
        <v>0</v>
      </c>
      <c r="Q331" s="197"/>
      <c r="R331" s="198">
        <f>SUM(R332:R354)</f>
        <v>0</v>
      </c>
      <c r="S331" s="197"/>
      <c r="T331" s="199">
        <f>SUM(T332:T354)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0" t="s">
        <v>79</v>
      </c>
      <c r="AT331" s="201" t="s">
        <v>70</v>
      </c>
      <c r="AU331" s="201" t="s">
        <v>79</v>
      </c>
      <c r="AY331" s="200" t="s">
        <v>126</v>
      </c>
      <c r="BK331" s="202">
        <f>SUM(BK332:BK354)</f>
        <v>0</v>
      </c>
    </row>
    <row r="332" s="2" customFormat="1" ht="24.15" customHeight="1">
      <c r="A332" s="39"/>
      <c r="B332" s="40"/>
      <c r="C332" s="205" t="s">
        <v>280</v>
      </c>
      <c r="D332" s="205" t="s">
        <v>128</v>
      </c>
      <c r="E332" s="206" t="s">
        <v>410</v>
      </c>
      <c r="F332" s="207" t="s">
        <v>411</v>
      </c>
      <c r="G332" s="208" t="s">
        <v>162</v>
      </c>
      <c r="H332" s="209">
        <v>4</v>
      </c>
      <c r="I332" s="210"/>
      <c r="J332" s="211">
        <f>ROUND(I332*H332,2)</f>
        <v>0</v>
      </c>
      <c r="K332" s="207" t="s">
        <v>132</v>
      </c>
      <c r="L332" s="45"/>
      <c r="M332" s="212" t="s">
        <v>19</v>
      </c>
      <c r="N332" s="213" t="s">
        <v>42</v>
      </c>
      <c r="O332" s="85"/>
      <c r="P332" s="214">
        <f>O332*H332</f>
        <v>0</v>
      </c>
      <c r="Q332" s="214">
        <v>0</v>
      </c>
      <c r="R332" s="214">
        <f>Q332*H332</f>
        <v>0</v>
      </c>
      <c r="S332" s="214">
        <v>0</v>
      </c>
      <c r="T332" s="215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16" t="s">
        <v>133</v>
      </c>
      <c r="AT332" s="216" t="s">
        <v>128</v>
      </c>
      <c r="AU332" s="216" t="s">
        <v>81</v>
      </c>
      <c r="AY332" s="18" t="s">
        <v>126</v>
      </c>
      <c r="BE332" s="217">
        <f>IF(N332="základní",J332,0)</f>
        <v>0</v>
      </c>
      <c r="BF332" s="217">
        <f>IF(N332="snížená",J332,0)</f>
        <v>0</v>
      </c>
      <c r="BG332" s="217">
        <f>IF(N332="zákl. přenesená",J332,0)</f>
        <v>0</v>
      </c>
      <c r="BH332" s="217">
        <f>IF(N332="sníž. přenesená",J332,0)</f>
        <v>0</v>
      </c>
      <c r="BI332" s="217">
        <f>IF(N332="nulová",J332,0)</f>
        <v>0</v>
      </c>
      <c r="BJ332" s="18" t="s">
        <v>79</v>
      </c>
      <c r="BK332" s="217">
        <f>ROUND(I332*H332,2)</f>
        <v>0</v>
      </c>
      <c r="BL332" s="18" t="s">
        <v>133</v>
      </c>
      <c r="BM332" s="216" t="s">
        <v>402</v>
      </c>
    </row>
    <row r="333" s="2" customFormat="1">
      <c r="A333" s="39"/>
      <c r="B333" s="40"/>
      <c r="C333" s="41"/>
      <c r="D333" s="218" t="s">
        <v>134</v>
      </c>
      <c r="E333" s="41"/>
      <c r="F333" s="219" t="s">
        <v>413</v>
      </c>
      <c r="G333" s="41"/>
      <c r="H333" s="41"/>
      <c r="I333" s="220"/>
      <c r="J333" s="41"/>
      <c r="K333" s="41"/>
      <c r="L333" s="45"/>
      <c r="M333" s="221"/>
      <c r="N333" s="222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134</v>
      </c>
      <c r="AU333" s="18" t="s">
        <v>81</v>
      </c>
    </row>
    <row r="334" s="14" customFormat="1">
      <c r="A334" s="14"/>
      <c r="B334" s="234"/>
      <c r="C334" s="235"/>
      <c r="D334" s="225" t="s">
        <v>136</v>
      </c>
      <c r="E334" s="236" t="s">
        <v>19</v>
      </c>
      <c r="F334" s="237" t="s">
        <v>133</v>
      </c>
      <c r="G334" s="235"/>
      <c r="H334" s="238">
        <v>4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4" t="s">
        <v>136</v>
      </c>
      <c r="AU334" s="244" t="s">
        <v>81</v>
      </c>
      <c r="AV334" s="14" t="s">
        <v>81</v>
      </c>
      <c r="AW334" s="14" t="s">
        <v>32</v>
      </c>
      <c r="AX334" s="14" t="s">
        <v>71</v>
      </c>
      <c r="AY334" s="244" t="s">
        <v>126</v>
      </c>
    </row>
    <row r="335" s="15" customFormat="1">
      <c r="A335" s="15"/>
      <c r="B335" s="245"/>
      <c r="C335" s="246"/>
      <c r="D335" s="225" t="s">
        <v>136</v>
      </c>
      <c r="E335" s="247" t="s">
        <v>19</v>
      </c>
      <c r="F335" s="248" t="s">
        <v>139</v>
      </c>
      <c r="G335" s="246"/>
      <c r="H335" s="249">
        <v>4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5" t="s">
        <v>136</v>
      </c>
      <c r="AU335" s="255" t="s">
        <v>81</v>
      </c>
      <c r="AV335" s="15" t="s">
        <v>133</v>
      </c>
      <c r="AW335" s="15" t="s">
        <v>32</v>
      </c>
      <c r="AX335" s="15" t="s">
        <v>79</v>
      </c>
      <c r="AY335" s="255" t="s">
        <v>126</v>
      </c>
    </row>
    <row r="336" s="2" customFormat="1" ht="16.5" customHeight="1">
      <c r="A336" s="39"/>
      <c r="B336" s="40"/>
      <c r="C336" s="205" t="s">
        <v>404</v>
      </c>
      <c r="D336" s="205" t="s">
        <v>128</v>
      </c>
      <c r="E336" s="206" t="s">
        <v>416</v>
      </c>
      <c r="F336" s="207" t="s">
        <v>417</v>
      </c>
      <c r="G336" s="208" t="s">
        <v>418</v>
      </c>
      <c r="H336" s="209">
        <v>1</v>
      </c>
      <c r="I336" s="210"/>
      <c r="J336" s="211">
        <f>ROUND(I336*H336,2)</f>
        <v>0</v>
      </c>
      <c r="K336" s="207" t="s">
        <v>19</v>
      </c>
      <c r="L336" s="45"/>
      <c r="M336" s="212" t="s">
        <v>19</v>
      </c>
      <c r="N336" s="213" t="s">
        <v>42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</v>
      </c>
      <c r="T336" s="215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133</v>
      </c>
      <c r="AT336" s="216" t="s">
        <v>128</v>
      </c>
      <c r="AU336" s="216" t="s">
        <v>81</v>
      </c>
      <c r="AY336" s="18" t="s">
        <v>126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79</v>
      </c>
      <c r="BK336" s="217">
        <f>ROUND(I336*H336,2)</f>
        <v>0</v>
      </c>
      <c r="BL336" s="18" t="s">
        <v>133</v>
      </c>
      <c r="BM336" s="216" t="s">
        <v>407</v>
      </c>
    </row>
    <row r="337" s="13" customFormat="1">
      <c r="A337" s="13"/>
      <c r="B337" s="223"/>
      <c r="C337" s="224"/>
      <c r="D337" s="225" t="s">
        <v>136</v>
      </c>
      <c r="E337" s="226" t="s">
        <v>19</v>
      </c>
      <c r="F337" s="227" t="s">
        <v>421</v>
      </c>
      <c r="G337" s="224"/>
      <c r="H337" s="226" t="s">
        <v>19</v>
      </c>
      <c r="I337" s="228"/>
      <c r="J337" s="224"/>
      <c r="K337" s="224"/>
      <c r="L337" s="229"/>
      <c r="M337" s="230"/>
      <c r="N337" s="231"/>
      <c r="O337" s="231"/>
      <c r="P337" s="231"/>
      <c r="Q337" s="231"/>
      <c r="R337" s="231"/>
      <c r="S337" s="231"/>
      <c r="T337" s="23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3" t="s">
        <v>136</v>
      </c>
      <c r="AU337" s="233" t="s">
        <v>81</v>
      </c>
      <c r="AV337" s="13" t="s">
        <v>79</v>
      </c>
      <c r="AW337" s="13" t="s">
        <v>32</v>
      </c>
      <c r="AX337" s="13" t="s">
        <v>71</v>
      </c>
      <c r="AY337" s="233" t="s">
        <v>126</v>
      </c>
    </row>
    <row r="338" s="14" customFormat="1">
      <c r="A338" s="14"/>
      <c r="B338" s="234"/>
      <c r="C338" s="235"/>
      <c r="D338" s="225" t="s">
        <v>136</v>
      </c>
      <c r="E338" s="236" t="s">
        <v>19</v>
      </c>
      <c r="F338" s="237" t="s">
        <v>79</v>
      </c>
      <c r="G338" s="235"/>
      <c r="H338" s="238">
        <v>1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4" t="s">
        <v>136</v>
      </c>
      <c r="AU338" s="244" t="s">
        <v>81</v>
      </c>
      <c r="AV338" s="14" t="s">
        <v>81</v>
      </c>
      <c r="AW338" s="14" t="s">
        <v>32</v>
      </c>
      <c r="AX338" s="14" t="s">
        <v>71</v>
      </c>
      <c r="AY338" s="244" t="s">
        <v>126</v>
      </c>
    </row>
    <row r="339" s="15" customFormat="1">
      <c r="A339" s="15"/>
      <c r="B339" s="245"/>
      <c r="C339" s="246"/>
      <c r="D339" s="225" t="s">
        <v>136</v>
      </c>
      <c r="E339" s="247" t="s">
        <v>19</v>
      </c>
      <c r="F339" s="248" t="s">
        <v>139</v>
      </c>
      <c r="G339" s="246"/>
      <c r="H339" s="249">
        <v>1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5" t="s">
        <v>136</v>
      </c>
      <c r="AU339" s="255" t="s">
        <v>81</v>
      </c>
      <c r="AV339" s="15" t="s">
        <v>133</v>
      </c>
      <c r="AW339" s="15" t="s">
        <v>32</v>
      </c>
      <c r="AX339" s="15" t="s">
        <v>79</v>
      </c>
      <c r="AY339" s="255" t="s">
        <v>126</v>
      </c>
    </row>
    <row r="340" s="2" customFormat="1" ht="16.5" customHeight="1">
      <c r="A340" s="39"/>
      <c r="B340" s="40"/>
      <c r="C340" s="205" t="s">
        <v>285</v>
      </c>
      <c r="D340" s="205" t="s">
        <v>128</v>
      </c>
      <c r="E340" s="206" t="s">
        <v>443</v>
      </c>
      <c r="F340" s="207" t="s">
        <v>444</v>
      </c>
      <c r="G340" s="208" t="s">
        <v>418</v>
      </c>
      <c r="H340" s="209">
        <v>4</v>
      </c>
      <c r="I340" s="210"/>
      <c r="J340" s="211">
        <f>ROUND(I340*H340,2)</f>
        <v>0</v>
      </c>
      <c r="K340" s="207" t="s">
        <v>19</v>
      </c>
      <c r="L340" s="45"/>
      <c r="M340" s="212" t="s">
        <v>19</v>
      </c>
      <c r="N340" s="213" t="s">
        <v>42</v>
      </c>
      <c r="O340" s="85"/>
      <c r="P340" s="214">
        <f>O340*H340</f>
        <v>0</v>
      </c>
      <c r="Q340" s="214">
        <v>0</v>
      </c>
      <c r="R340" s="214">
        <f>Q340*H340</f>
        <v>0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133</v>
      </c>
      <c r="AT340" s="216" t="s">
        <v>128</v>
      </c>
      <c r="AU340" s="216" t="s">
        <v>81</v>
      </c>
      <c r="AY340" s="18" t="s">
        <v>126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79</v>
      </c>
      <c r="BK340" s="217">
        <f>ROUND(I340*H340,2)</f>
        <v>0</v>
      </c>
      <c r="BL340" s="18" t="s">
        <v>133</v>
      </c>
      <c r="BM340" s="216" t="s">
        <v>412</v>
      </c>
    </row>
    <row r="341" s="13" customFormat="1">
      <c r="A341" s="13"/>
      <c r="B341" s="223"/>
      <c r="C341" s="224"/>
      <c r="D341" s="225" t="s">
        <v>136</v>
      </c>
      <c r="E341" s="226" t="s">
        <v>19</v>
      </c>
      <c r="F341" s="227" t="s">
        <v>446</v>
      </c>
      <c r="G341" s="224"/>
      <c r="H341" s="226" t="s">
        <v>19</v>
      </c>
      <c r="I341" s="228"/>
      <c r="J341" s="224"/>
      <c r="K341" s="224"/>
      <c r="L341" s="229"/>
      <c r="M341" s="230"/>
      <c r="N341" s="231"/>
      <c r="O341" s="231"/>
      <c r="P341" s="231"/>
      <c r="Q341" s="231"/>
      <c r="R341" s="231"/>
      <c r="S341" s="231"/>
      <c r="T341" s="23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3" t="s">
        <v>136</v>
      </c>
      <c r="AU341" s="233" t="s">
        <v>81</v>
      </c>
      <c r="AV341" s="13" t="s">
        <v>79</v>
      </c>
      <c r="AW341" s="13" t="s">
        <v>32</v>
      </c>
      <c r="AX341" s="13" t="s">
        <v>71</v>
      </c>
      <c r="AY341" s="233" t="s">
        <v>126</v>
      </c>
    </row>
    <row r="342" s="14" customFormat="1">
      <c r="A342" s="14"/>
      <c r="B342" s="234"/>
      <c r="C342" s="235"/>
      <c r="D342" s="225" t="s">
        <v>136</v>
      </c>
      <c r="E342" s="236" t="s">
        <v>19</v>
      </c>
      <c r="F342" s="237" t="s">
        <v>79</v>
      </c>
      <c r="G342" s="235"/>
      <c r="H342" s="238">
        <v>1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4" t="s">
        <v>136</v>
      </c>
      <c r="AU342" s="244" t="s">
        <v>81</v>
      </c>
      <c r="AV342" s="14" t="s">
        <v>81</v>
      </c>
      <c r="AW342" s="14" t="s">
        <v>32</v>
      </c>
      <c r="AX342" s="14" t="s">
        <v>71</v>
      </c>
      <c r="AY342" s="244" t="s">
        <v>126</v>
      </c>
    </row>
    <row r="343" s="13" customFormat="1">
      <c r="A343" s="13"/>
      <c r="B343" s="223"/>
      <c r="C343" s="224"/>
      <c r="D343" s="225" t="s">
        <v>136</v>
      </c>
      <c r="E343" s="226" t="s">
        <v>19</v>
      </c>
      <c r="F343" s="227" t="s">
        <v>447</v>
      </c>
      <c r="G343" s="224"/>
      <c r="H343" s="226" t="s">
        <v>19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3" t="s">
        <v>136</v>
      </c>
      <c r="AU343" s="233" t="s">
        <v>81</v>
      </c>
      <c r="AV343" s="13" t="s">
        <v>79</v>
      </c>
      <c r="AW343" s="13" t="s">
        <v>32</v>
      </c>
      <c r="AX343" s="13" t="s">
        <v>71</v>
      </c>
      <c r="AY343" s="233" t="s">
        <v>126</v>
      </c>
    </row>
    <row r="344" s="14" customFormat="1">
      <c r="A344" s="14"/>
      <c r="B344" s="234"/>
      <c r="C344" s="235"/>
      <c r="D344" s="225" t="s">
        <v>136</v>
      </c>
      <c r="E344" s="236" t="s">
        <v>19</v>
      </c>
      <c r="F344" s="237" t="s">
        <v>81</v>
      </c>
      <c r="G344" s="235"/>
      <c r="H344" s="238">
        <v>2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4" t="s">
        <v>136</v>
      </c>
      <c r="AU344" s="244" t="s">
        <v>81</v>
      </c>
      <c r="AV344" s="14" t="s">
        <v>81</v>
      </c>
      <c r="AW344" s="14" t="s">
        <v>32</v>
      </c>
      <c r="AX344" s="14" t="s">
        <v>71</v>
      </c>
      <c r="AY344" s="244" t="s">
        <v>126</v>
      </c>
    </row>
    <row r="345" s="13" customFormat="1">
      <c r="A345" s="13"/>
      <c r="B345" s="223"/>
      <c r="C345" s="224"/>
      <c r="D345" s="225" t="s">
        <v>136</v>
      </c>
      <c r="E345" s="226" t="s">
        <v>19</v>
      </c>
      <c r="F345" s="227" t="s">
        <v>832</v>
      </c>
      <c r="G345" s="224"/>
      <c r="H345" s="226" t="s">
        <v>19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3" t="s">
        <v>136</v>
      </c>
      <c r="AU345" s="233" t="s">
        <v>81</v>
      </c>
      <c r="AV345" s="13" t="s">
        <v>79</v>
      </c>
      <c r="AW345" s="13" t="s">
        <v>32</v>
      </c>
      <c r="AX345" s="13" t="s">
        <v>71</v>
      </c>
      <c r="AY345" s="233" t="s">
        <v>126</v>
      </c>
    </row>
    <row r="346" s="14" customFormat="1">
      <c r="A346" s="14"/>
      <c r="B346" s="234"/>
      <c r="C346" s="235"/>
      <c r="D346" s="225" t="s">
        <v>136</v>
      </c>
      <c r="E346" s="236" t="s">
        <v>19</v>
      </c>
      <c r="F346" s="237" t="s">
        <v>79</v>
      </c>
      <c r="G346" s="235"/>
      <c r="H346" s="238">
        <v>1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4" t="s">
        <v>136</v>
      </c>
      <c r="AU346" s="244" t="s">
        <v>81</v>
      </c>
      <c r="AV346" s="14" t="s">
        <v>81</v>
      </c>
      <c r="AW346" s="14" t="s">
        <v>32</v>
      </c>
      <c r="AX346" s="14" t="s">
        <v>71</v>
      </c>
      <c r="AY346" s="244" t="s">
        <v>126</v>
      </c>
    </row>
    <row r="347" s="15" customFormat="1">
      <c r="A347" s="15"/>
      <c r="B347" s="245"/>
      <c r="C347" s="246"/>
      <c r="D347" s="225" t="s">
        <v>136</v>
      </c>
      <c r="E347" s="247" t="s">
        <v>19</v>
      </c>
      <c r="F347" s="248" t="s">
        <v>139</v>
      </c>
      <c r="G347" s="246"/>
      <c r="H347" s="249">
        <v>4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5" t="s">
        <v>136</v>
      </c>
      <c r="AU347" s="255" t="s">
        <v>81</v>
      </c>
      <c r="AV347" s="15" t="s">
        <v>133</v>
      </c>
      <c r="AW347" s="15" t="s">
        <v>32</v>
      </c>
      <c r="AX347" s="15" t="s">
        <v>79</v>
      </c>
      <c r="AY347" s="255" t="s">
        <v>126</v>
      </c>
    </row>
    <row r="348" s="2" customFormat="1" ht="16.5" customHeight="1">
      <c r="A348" s="39"/>
      <c r="B348" s="40"/>
      <c r="C348" s="205" t="s">
        <v>415</v>
      </c>
      <c r="D348" s="205" t="s">
        <v>128</v>
      </c>
      <c r="E348" s="206" t="s">
        <v>449</v>
      </c>
      <c r="F348" s="207" t="s">
        <v>450</v>
      </c>
      <c r="G348" s="208" t="s">
        <v>162</v>
      </c>
      <c r="H348" s="209">
        <v>4</v>
      </c>
      <c r="I348" s="210"/>
      <c r="J348" s="211">
        <f>ROUND(I348*H348,2)</f>
        <v>0</v>
      </c>
      <c r="K348" s="207" t="s">
        <v>19</v>
      </c>
      <c r="L348" s="45"/>
      <c r="M348" s="212" t="s">
        <v>19</v>
      </c>
      <c r="N348" s="213" t="s">
        <v>42</v>
      </c>
      <c r="O348" s="85"/>
      <c r="P348" s="214">
        <f>O348*H348</f>
        <v>0</v>
      </c>
      <c r="Q348" s="214">
        <v>0</v>
      </c>
      <c r="R348" s="214">
        <f>Q348*H348</f>
        <v>0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133</v>
      </c>
      <c r="AT348" s="216" t="s">
        <v>128</v>
      </c>
      <c r="AU348" s="216" t="s">
        <v>81</v>
      </c>
      <c r="AY348" s="18" t="s">
        <v>126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79</v>
      </c>
      <c r="BK348" s="217">
        <f>ROUND(I348*H348,2)</f>
        <v>0</v>
      </c>
      <c r="BL348" s="18" t="s">
        <v>133</v>
      </c>
      <c r="BM348" s="216" t="s">
        <v>419</v>
      </c>
    </row>
    <row r="349" s="14" customFormat="1">
      <c r="A349" s="14"/>
      <c r="B349" s="234"/>
      <c r="C349" s="235"/>
      <c r="D349" s="225" t="s">
        <v>136</v>
      </c>
      <c r="E349" s="236" t="s">
        <v>19</v>
      </c>
      <c r="F349" s="237" t="s">
        <v>133</v>
      </c>
      <c r="G349" s="235"/>
      <c r="H349" s="238">
        <v>4</v>
      </c>
      <c r="I349" s="239"/>
      <c r="J349" s="235"/>
      <c r="K349" s="235"/>
      <c r="L349" s="240"/>
      <c r="M349" s="241"/>
      <c r="N349" s="242"/>
      <c r="O349" s="242"/>
      <c r="P349" s="242"/>
      <c r="Q349" s="242"/>
      <c r="R349" s="242"/>
      <c r="S349" s="242"/>
      <c r="T349" s="24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4" t="s">
        <v>136</v>
      </c>
      <c r="AU349" s="244" t="s">
        <v>81</v>
      </c>
      <c r="AV349" s="14" t="s">
        <v>81</v>
      </c>
      <c r="AW349" s="14" t="s">
        <v>32</v>
      </c>
      <c r="AX349" s="14" t="s">
        <v>71</v>
      </c>
      <c r="AY349" s="244" t="s">
        <v>126</v>
      </c>
    </row>
    <row r="350" s="15" customFormat="1">
      <c r="A350" s="15"/>
      <c r="B350" s="245"/>
      <c r="C350" s="246"/>
      <c r="D350" s="225" t="s">
        <v>136</v>
      </c>
      <c r="E350" s="247" t="s">
        <v>19</v>
      </c>
      <c r="F350" s="248" t="s">
        <v>139</v>
      </c>
      <c r="G350" s="246"/>
      <c r="H350" s="249">
        <v>4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5" t="s">
        <v>136</v>
      </c>
      <c r="AU350" s="255" t="s">
        <v>81</v>
      </c>
      <c r="AV350" s="15" t="s">
        <v>133</v>
      </c>
      <c r="AW350" s="15" t="s">
        <v>32</v>
      </c>
      <c r="AX350" s="15" t="s">
        <v>79</v>
      </c>
      <c r="AY350" s="255" t="s">
        <v>126</v>
      </c>
    </row>
    <row r="351" s="2" customFormat="1" ht="16.5" customHeight="1">
      <c r="A351" s="39"/>
      <c r="B351" s="40"/>
      <c r="C351" s="205" t="s">
        <v>291</v>
      </c>
      <c r="D351" s="205" t="s">
        <v>128</v>
      </c>
      <c r="E351" s="206" t="s">
        <v>452</v>
      </c>
      <c r="F351" s="207" t="s">
        <v>453</v>
      </c>
      <c r="G351" s="208" t="s">
        <v>418</v>
      </c>
      <c r="H351" s="209">
        <v>1</v>
      </c>
      <c r="I351" s="210"/>
      <c r="J351" s="211">
        <f>ROUND(I351*H351,2)</f>
        <v>0</v>
      </c>
      <c r="K351" s="207" t="s">
        <v>19</v>
      </c>
      <c r="L351" s="45"/>
      <c r="M351" s="212" t="s">
        <v>19</v>
      </c>
      <c r="N351" s="213" t="s">
        <v>42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133</v>
      </c>
      <c r="AT351" s="216" t="s">
        <v>128</v>
      </c>
      <c r="AU351" s="216" t="s">
        <v>81</v>
      </c>
      <c r="AY351" s="18" t="s">
        <v>126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79</v>
      </c>
      <c r="BK351" s="217">
        <f>ROUND(I351*H351,2)</f>
        <v>0</v>
      </c>
      <c r="BL351" s="18" t="s">
        <v>133</v>
      </c>
      <c r="BM351" s="216" t="s">
        <v>424</v>
      </c>
    </row>
    <row r="352" s="13" customFormat="1">
      <c r="A352" s="13"/>
      <c r="B352" s="223"/>
      <c r="C352" s="224"/>
      <c r="D352" s="225" t="s">
        <v>136</v>
      </c>
      <c r="E352" s="226" t="s">
        <v>19</v>
      </c>
      <c r="F352" s="227" t="s">
        <v>421</v>
      </c>
      <c r="G352" s="224"/>
      <c r="H352" s="226" t="s">
        <v>19</v>
      </c>
      <c r="I352" s="228"/>
      <c r="J352" s="224"/>
      <c r="K352" s="224"/>
      <c r="L352" s="229"/>
      <c r="M352" s="230"/>
      <c r="N352" s="231"/>
      <c r="O352" s="231"/>
      <c r="P352" s="231"/>
      <c r="Q352" s="231"/>
      <c r="R352" s="231"/>
      <c r="S352" s="231"/>
      <c r="T352" s="23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3" t="s">
        <v>136</v>
      </c>
      <c r="AU352" s="233" t="s">
        <v>81</v>
      </c>
      <c r="AV352" s="13" t="s">
        <v>79</v>
      </c>
      <c r="AW352" s="13" t="s">
        <v>32</v>
      </c>
      <c r="AX352" s="13" t="s">
        <v>71</v>
      </c>
      <c r="AY352" s="233" t="s">
        <v>126</v>
      </c>
    </row>
    <row r="353" s="14" customFormat="1">
      <c r="A353" s="14"/>
      <c r="B353" s="234"/>
      <c r="C353" s="235"/>
      <c r="D353" s="225" t="s">
        <v>136</v>
      </c>
      <c r="E353" s="236" t="s">
        <v>19</v>
      </c>
      <c r="F353" s="237" t="s">
        <v>79</v>
      </c>
      <c r="G353" s="235"/>
      <c r="H353" s="238">
        <v>1</v>
      </c>
      <c r="I353" s="239"/>
      <c r="J353" s="235"/>
      <c r="K353" s="235"/>
      <c r="L353" s="240"/>
      <c r="M353" s="241"/>
      <c r="N353" s="242"/>
      <c r="O353" s="242"/>
      <c r="P353" s="242"/>
      <c r="Q353" s="242"/>
      <c r="R353" s="242"/>
      <c r="S353" s="242"/>
      <c r="T353" s="24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4" t="s">
        <v>136</v>
      </c>
      <c r="AU353" s="244" t="s">
        <v>81</v>
      </c>
      <c r="AV353" s="14" t="s">
        <v>81</v>
      </c>
      <c r="AW353" s="14" t="s">
        <v>32</v>
      </c>
      <c r="AX353" s="14" t="s">
        <v>71</v>
      </c>
      <c r="AY353" s="244" t="s">
        <v>126</v>
      </c>
    </row>
    <row r="354" s="15" customFormat="1">
      <c r="A354" s="15"/>
      <c r="B354" s="245"/>
      <c r="C354" s="246"/>
      <c r="D354" s="225" t="s">
        <v>136</v>
      </c>
      <c r="E354" s="247" t="s">
        <v>19</v>
      </c>
      <c r="F354" s="248" t="s">
        <v>139</v>
      </c>
      <c r="G354" s="246"/>
      <c r="H354" s="249">
        <v>1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5" t="s">
        <v>136</v>
      </c>
      <c r="AU354" s="255" t="s">
        <v>81</v>
      </c>
      <c r="AV354" s="15" t="s">
        <v>133</v>
      </c>
      <c r="AW354" s="15" t="s">
        <v>32</v>
      </c>
      <c r="AX354" s="15" t="s">
        <v>79</v>
      </c>
      <c r="AY354" s="255" t="s">
        <v>126</v>
      </c>
    </row>
    <row r="355" s="12" customFormat="1" ht="22.8" customHeight="1">
      <c r="A355" s="12"/>
      <c r="B355" s="189"/>
      <c r="C355" s="190"/>
      <c r="D355" s="191" t="s">
        <v>70</v>
      </c>
      <c r="E355" s="203" t="s">
        <v>195</v>
      </c>
      <c r="F355" s="203" t="s">
        <v>456</v>
      </c>
      <c r="G355" s="190"/>
      <c r="H355" s="190"/>
      <c r="I355" s="193"/>
      <c r="J355" s="204">
        <f>BK355</f>
        <v>0</v>
      </c>
      <c r="K355" s="190"/>
      <c r="L355" s="195"/>
      <c r="M355" s="196"/>
      <c r="N355" s="197"/>
      <c r="O355" s="197"/>
      <c r="P355" s="198">
        <f>SUM(P356:P413)</f>
        <v>0</v>
      </c>
      <c r="Q355" s="197"/>
      <c r="R355" s="198">
        <f>SUM(R356:R413)</f>
        <v>0</v>
      </c>
      <c r="S355" s="197"/>
      <c r="T355" s="199">
        <f>SUM(T356:T413)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0" t="s">
        <v>79</v>
      </c>
      <c r="AT355" s="201" t="s">
        <v>70</v>
      </c>
      <c r="AU355" s="201" t="s">
        <v>79</v>
      </c>
      <c r="AY355" s="200" t="s">
        <v>126</v>
      </c>
      <c r="BK355" s="202">
        <f>SUM(BK356:BK413)</f>
        <v>0</v>
      </c>
    </row>
    <row r="356" s="2" customFormat="1" ht="16.5" customHeight="1">
      <c r="A356" s="39"/>
      <c r="B356" s="40"/>
      <c r="C356" s="205" t="s">
        <v>425</v>
      </c>
      <c r="D356" s="205" t="s">
        <v>128</v>
      </c>
      <c r="E356" s="206" t="s">
        <v>833</v>
      </c>
      <c r="F356" s="207" t="s">
        <v>834</v>
      </c>
      <c r="G356" s="208" t="s">
        <v>418</v>
      </c>
      <c r="H356" s="209">
        <v>2</v>
      </c>
      <c r="I356" s="210"/>
      <c r="J356" s="211">
        <f>ROUND(I356*H356,2)</f>
        <v>0</v>
      </c>
      <c r="K356" s="207" t="s">
        <v>150</v>
      </c>
      <c r="L356" s="45"/>
      <c r="M356" s="212" t="s">
        <v>19</v>
      </c>
      <c r="N356" s="213" t="s">
        <v>42</v>
      </c>
      <c r="O356" s="85"/>
      <c r="P356" s="214">
        <f>O356*H356</f>
        <v>0</v>
      </c>
      <c r="Q356" s="214">
        <v>0</v>
      </c>
      <c r="R356" s="214">
        <f>Q356*H356</f>
        <v>0</v>
      </c>
      <c r="S356" s="214">
        <v>0</v>
      </c>
      <c r="T356" s="215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6" t="s">
        <v>133</v>
      </c>
      <c r="AT356" s="216" t="s">
        <v>128</v>
      </c>
      <c r="AU356" s="216" t="s">
        <v>81</v>
      </c>
      <c r="AY356" s="18" t="s">
        <v>126</v>
      </c>
      <c r="BE356" s="217">
        <f>IF(N356="základní",J356,0)</f>
        <v>0</v>
      </c>
      <c r="BF356" s="217">
        <f>IF(N356="snížená",J356,0)</f>
        <v>0</v>
      </c>
      <c r="BG356" s="217">
        <f>IF(N356="zákl. přenesená",J356,0)</f>
        <v>0</v>
      </c>
      <c r="BH356" s="217">
        <f>IF(N356="sníž. přenesená",J356,0)</f>
        <v>0</v>
      </c>
      <c r="BI356" s="217">
        <f>IF(N356="nulová",J356,0)</f>
        <v>0</v>
      </c>
      <c r="BJ356" s="18" t="s">
        <v>79</v>
      </c>
      <c r="BK356" s="217">
        <f>ROUND(I356*H356,2)</f>
        <v>0</v>
      </c>
      <c r="BL356" s="18" t="s">
        <v>133</v>
      </c>
      <c r="BM356" s="216" t="s">
        <v>428</v>
      </c>
    </row>
    <row r="357" s="2" customFormat="1">
      <c r="A357" s="39"/>
      <c r="B357" s="40"/>
      <c r="C357" s="41"/>
      <c r="D357" s="218" t="s">
        <v>134</v>
      </c>
      <c r="E357" s="41"/>
      <c r="F357" s="219" t="s">
        <v>835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134</v>
      </c>
      <c r="AU357" s="18" t="s">
        <v>81</v>
      </c>
    </row>
    <row r="358" s="2" customFormat="1" ht="16.5" customHeight="1">
      <c r="A358" s="39"/>
      <c r="B358" s="40"/>
      <c r="C358" s="256" t="s">
        <v>297</v>
      </c>
      <c r="D358" s="256" t="s">
        <v>221</v>
      </c>
      <c r="E358" s="257" t="s">
        <v>836</v>
      </c>
      <c r="F358" s="258" t="s">
        <v>837</v>
      </c>
      <c r="G358" s="259" t="s">
        <v>418</v>
      </c>
      <c r="H358" s="260">
        <v>1</v>
      </c>
      <c r="I358" s="261"/>
      <c r="J358" s="262">
        <f>ROUND(I358*H358,2)</f>
        <v>0</v>
      </c>
      <c r="K358" s="258" t="s">
        <v>132</v>
      </c>
      <c r="L358" s="263"/>
      <c r="M358" s="264" t="s">
        <v>19</v>
      </c>
      <c r="N358" s="265" t="s">
        <v>42</v>
      </c>
      <c r="O358" s="85"/>
      <c r="P358" s="214">
        <f>O358*H358</f>
        <v>0</v>
      </c>
      <c r="Q358" s="214">
        <v>0</v>
      </c>
      <c r="R358" s="214">
        <f>Q358*H358</f>
        <v>0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155</v>
      </c>
      <c r="AT358" s="216" t="s">
        <v>221</v>
      </c>
      <c r="AU358" s="216" t="s">
        <v>81</v>
      </c>
      <c r="AY358" s="18" t="s">
        <v>126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79</v>
      </c>
      <c r="BK358" s="217">
        <f>ROUND(I358*H358,2)</f>
        <v>0</v>
      </c>
      <c r="BL358" s="18" t="s">
        <v>133</v>
      </c>
      <c r="BM358" s="216" t="s">
        <v>431</v>
      </c>
    </row>
    <row r="359" s="2" customFormat="1" ht="16.5" customHeight="1">
      <c r="A359" s="39"/>
      <c r="B359" s="40"/>
      <c r="C359" s="256" t="s">
        <v>432</v>
      </c>
      <c r="D359" s="256" t="s">
        <v>221</v>
      </c>
      <c r="E359" s="257" t="s">
        <v>838</v>
      </c>
      <c r="F359" s="258" t="s">
        <v>839</v>
      </c>
      <c r="G359" s="259" t="s">
        <v>418</v>
      </c>
      <c r="H359" s="260">
        <v>1</v>
      </c>
      <c r="I359" s="261"/>
      <c r="J359" s="262">
        <f>ROUND(I359*H359,2)</f>
        <v>0</v>
      </c>
      <c r="K359" s="258" t="s">
        <v>19</v>
      </c>
      <c r="L359" s="263"/>
      <c r="M359" s="264" t="s">
        <v>19</v>
      </c>
      <c r="N359" s="265" t="s">
        <v>42</v>
      </c>
      <c r="O359" s="85"/>
      <c r="P359" s="214">
        <f>O359*H359</f>
        <v>0</v>
      </c>
      <c r="Q359" s="214">
        <v>0</v>
      </c>
      <c r="R359" s="214">
        <f>Q359*H359</f>
        <v>0</v>
      </c>
      <c r="S359" s="214">
        <v>0</v>
      </c>
      <c r="T359" s="21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6" t="s">
        <v>155</v>
      </c>
      <c r="AT359" s="216" t="s">
        <v>221</v>
      </c>
      <c r="AU359" s="216" t="s">
        <v>81</v>
      </c>
      <c r="AY359" s="18" t="s">
        <v>126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18" t="s">
        <v>79</v>
      </c>
      <c r="BK359" s="217">
        <f>ROUND(I359*H359,2)</f>
        <v>0</v>
      </c>
      <c r="BL359" s="18" t="s">
        <v>133</v>
      </c>
      <c r="BM359" s="216" t="s">
        <v>435</v>
      </c>
    </row>
    <row r="360" s="2" customFormat="1" ht="16.5" customHeight="1">
      <c r="A360" s="39"/>
      <c r="B360" s="40"/>
      <c r="C360" s="205" t="s">
        <v>302</v>
      </c>
      <c r="D360" s="205" t="s">
        <v>128</v>
      </c>
      <c r="E360" s="206" t="s">
        <v>840</v>
      </c>
      <c r="F360" s="207" t="s">
        <v>841</v>
      </c>
      <c r="G360" s="208" t="s">
        <v>418</v>
      </c>
      <c r="H360" s="209">
        <v>2</v>
      </c>
      <c r="I360" s="210"/>
      <c r="J360" s="211">
        <f>ROUND(I360*H360,2)</f>
        <v>0</v>
      </c>
      <c r="K360" s="207" t="s">
        <v>150</v>
      </c>
      <c r="L360" s="45"/>
      <c r="M360" s="212" t="s">
        <v>19</v>
      </c>
      <c r="N360" s="213" t="s">
        <v>42</v>
      </c>
      <c r="O360" s="85"/>
      <c r="P360" s="214">
        <f>O360*H360</f>
        <v>0</v>
      </c>
      <c r="Q360" s="214">
        <v>0</v>
      </c>
      <c r="R360" s="214">
        <f>Q360*H360</f>
        <v>0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133</v>
      </c>
      <c r="AT360" s="216" t="s">
        <v>128</v>
      </c>
      <c r="AU360" s="216" t="s">
        <v>81</v>
      </c>
      <c r="AY360" s="18" t="s">
        <v>126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79</v>
      </c>
      <c r="BK360" s="217">
        <f>ROUND(I360*H360,2)</f>
        <v>0</v>
      </c>
      <c r="BL360" s="18" t="s">
        <v>133</v>
      </c>
      <c r="BM360" s="216" t="s">
        <v>438</v>
      </c>
    </row>
    <row r="361" s="2" customFormat="1">
      <c r="A361" s="39"/>
      <c r="B361" s="40"/>
      <c r="C361" s="41"/>
      <c r="D361" s="218" t="s">
        <v>134</v>
      </c>
      <c r="E361" s="41"/>
      <c r="F361" s="219" t="s">
        <v>842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134</v>
      </c>
      <c r="AU361" s="18" t="s">
        <v>81</v>
      </c>
    </row>
    <row r="362" s="2" customFormat="1" ht="16.5" customHeight="1">
      <c r="A362" s="39"/>
      <c r="B362" s="40"/>
      <c r="C362" s="256" t="s">
        <v>439</v>
      </c>
      <c r="D362" s="256" t="s">
        <v>221</v>
      </c>
      <c r="E362" s="257" t="s">
        <v>843</v>
      </c>
      <c r="F362" s="258" t="s">
        <v>844</v>
      </c>
      <c r="G362" s="259" t="s">
        <v>418</v>
      </c>
      <c r="H362" s="260">
        <v>2</v>
      </c>
      <c r="I362" s="261"/>
      <c r="J362" s="262">
        <f>ROUND(I362*H362,2)</f>
        <v>0</v>
      </c>
      <c r="K362" s="258" t="s">
        <v>150</v>
      </c>
      <c r="L362" s="263"/>
      <c r="M362" s="264" t="s">
        <v>19</v>
      </c>
      <c r="N362" s="265" t="s">
        <v>42</v>
      </c>
      <c r="O362" s="85"/>
      <c r="P362" s="214">
        <f>O362*H362</f>
        <v>0</v>
      </c>
      <c r="Q362" s="214">
        <v>0</v>
      </c>
      <c r="R362" s="214">
        <f>Q362*H362</f>
        <v>0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155</v>
      </c>
      <c r="AT362" s="216" t="s">
        <v>221</v>
      </c>
      <c r="AU362" s="216" t="s">
        <v>81</v>
      </c>
      <c r="AY362" s="18" t="s">
        <v>126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79</v>
      </c>
      <c r="BK362" s="217">
        <f>ROUND(I362*H362,2)</f>
        <v>0</v>
      </c>
      <c r="BL362" s="18" t="s">
        <v>133</v>
      </c>
      <c r="BM362" s="216" t="s">
        <v>442</v>
      </c>
    </row>
    <row r="363" s="2" customFormat="1" ht="24.15" customHeight="1">
      <c r="A363" s="39"/>
      <c r="B363" s="40"/>
      <c r="C363" s="205" t="s">
        <v>309</v>
      </c>
      <c r="D363" s="205" t="s">
        <v>128</v>
      </c>
      <c r="E363" s="206" t="s">
        <v>463</v>
      </c>
      <c r="F363" s="207" t="s">
        <v>464</v>
      </c>
      <c r="G363" s="208" t="s">
        <v>162</v>
      </c>
      <c r="H363" s="209">
        <v>188.21000000000001</v>
      </c>
      <c r="I363" s="210"/>
      <c r="J363" s="211">
        <f>ROUND(I363*H363,2)</f>
        <v>0</v>
      </c>
      <c r="K363" s="207" t="s">
        <v>150</v>
      </c>
      <c r="L363" s="45"/>
      <c r="M363" s="212" t="s">
        <v>19</v>
      </c>
      <c r="N363" s="213" t="s">
        <v>42</v>
      </c>
      <c r="O363" s="85"/>
      <c r="P363" s="214">
        <f>O363*H363</f>
        <v>0</v>
      </c>
      <c r="Q363" s="214">
        <v>0</v>
      </c>
      <c r="R363" s="214">
        <f>Q363*H363</f>
        <v>0</v>
      </c>
      <c r="S363" s="214">
        <v>0</v>
      </c>
      <c r="T363" s="21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6" t="s">
        <v>133</v>
      </c>
      <c r="AT363" s="216" t="s">
        <v>128</v>
      </c>
      <c r="AU363" s="216" t="s">
        <v>81</v>
      </c>
      <c r="AY363" s="18" t="s">
        <v>126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18" t="s">
        <v>79</v>
      </c>
      <c r="BK363" s="217">
        <f>ROUND(I363*H363,2)</f>
        <v>0</v>
      </c>
      <c r="BL363" s="18" t="s">
        <v>133</v>
      </c>
      <c r="BM363" s="216" t="s">
        <v>445</v>
      </c>
    </row>
    <row r="364" s="2" customFormat="1">
      <c r="A364" s="39"/>
      <c r="B364" s="40"/>
      <c r="C364" s="41"/>
      <c r="D364" s="218" t="s">
        <v>134</v>
      </c>
      <c r="E364" s="41"/>
      <c r="F364" s="219" t="s">
        <v>466</v>
      </c>
      <c r="G364" s="41"/>
      <c r="H364" s="41"/>
      <c r="I364" s="220"/>
      <c r="J364" s="41"/>
      <c r="K364" s="41"/>
      <c r="L364" s="45"/>
      <c r="M364" s="221"/>
      <c r="N364" s="222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134</v>
      </c>
      <c r="AU364" s="18" t="s">
        <v>81</v>
      </c>
    </row>
    <row r="365" s="13" customFormat="1">
      <c r="A365" s="13"/>
      <c r="B365" s="223"/>
      <c r="C365" s="224"/>
      <c r="D365" s="225" t="s">
        <v>136</v>
      </c>
      <c r="E365" s="226" t="s">
        <v>19</v>
      </c>
      <c r="F365" s="227" t="s">
        <v>467</v>
      </c>
      <c r="G365" s="224"/>
      <c r="H365" s="226" t="s">
        <v>19</v>
      </c>
      <c r="I365" s="228"/>
      <c r="J365" s="224"/>
      <c r="K365" s="224"/>
      <c r="L365" s="229"/>
      <c r="M365" s="230"/>
      <c r="N365" s="231"/>
      <c r="O365" s="231"/>
      <c r="P365" s="231"/>
      <c r="Q365" s="231"/>
      <c r="R365" s="231"/>
      <c r="S365" s="231"/>
      <c r="T365" s="23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3" t="s">
        <v>136</v>
      </c>
      <c r="AU365" s="233" t="s">
        <v>81</v>
      </c>
      <c r="AV365" s="13" t="s">
        <v>79</v>
      </c>
      <c r="AW365" s="13" t="s">
        <v>32</v>
      </c>
      <c r="AX365" s="13" t="s">
        <v>71</v>
      </c>
      <c r="AY365" s="233" t="s">
        <v>126</v>
      </c>
    </row>
    <row r="366" s="14" customFormat="1">
      <c r="A366" s="14"/>
      <c r="B366" s="234"/>
      <c r="C366" s="235"/>
      <c r="D366" s="225" t="s">
        <v>136</v>
      </c>
      <c r="E366" s="236" t="s">
        <v>19</v>
      </c>
      <c r="F366" s="237" t="s">
        <v>845</v>
      </c>
      <c r="G366" s="235"/>
      <c r="H366" s="238">
        <v>67.609999999999999</v>
      </c>
      <c r="I366" s="239"/>
      <c r="J366" s="235"/>
      <c r="K366" s="235"/>
      <c r="L366" s="240"/>
      <c r="M366" s="241"/>
      <c r="N366" s="242"/>
      <c r="O366" s="242"/>
      <c r="P366" s="242"/>
      <c r="Q366" s="242"/>
      <c r="R366" s="242"/>
      <c r="S366" s="242"/>
      <c r="T366" s="24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4" t="s">
        <v>136</v>
      </c>
      <c r="AU366" s="244" t="s">
        <v>81</v>
      </c>
      <c r="AV366" s="14" t="s">
        <v>81</v>
      </c>
      <c r="AW366" s="14" t="s">
        <v>32</v>
      </c>
      <c r="AX366" s="14" t="s">
        <v>71</v>
      </c>
      <c r="AY366" s="244" t="s">
        <v>126</v>
      </c>
    </row>
    <row r="367" s="13" customFormat="1">
      <c r="A367" s="13"/>
      <c r="B367" s="223"/>
      <c r="C367" s="224"/>
      <c r="D367" s="225" t="s">
        <v>136</v>
      </c>
      <c r="E367" s="226" t="s">
        <v>19</v>
      </c>
      <c r="F367" s="227" t="s">
        <v>469</v>
      </c>
      <c r="G367" s="224"/>
      <c r="H367" s="226" t="s">
        <v>19</v>
      </c>
      <c r="I367" s="228"/>
      <c r="J367" s="224"/>
      <c r="K367" s="224"/>
      <c r="L367" s="229"/>
      <c r="M367" s="230"/>
      <c r="N367" s="231"/>
      <c r="O367" s="231"/>
      <c r="P367" s="231"/>
      <c r="Q367" s="231"/>
      <c r="R367" s="231"/>
      <c r="S367" s="231"/>
      <c r="T367" s="23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3" t="s">
        <v>136</v>
      </c>
      <c r="AU367" s="233" t="s">
        <v>81</v>
      </c>
      <c r="AV367" s="13" t="s">
        <v>79</v>
      </c>
      <c r="AW367" s="13" t="s">
        <v>32</v>
      </c>
      <c r="AX367" s="13" t="s">
        <v>71</v>
      </c>
      <c r="AY367" s="233" t="s">
        <v>126</v>
      </c>
    </row>
    <row r="368" s="14" customFormat="1">
      <c r="A368" s="14"/>
      <c r="B368" s="234"/>
      <c r="C368" s="235"/>
      <c r="D368" s="225" t="s">
        <v>136</v>
      </c>
      <c r="E368" s="236" t="s">
        <v>19</v>
      </c>
      <c r="F368" s="237" t="s">
        <v>81</v>
      </c>
      <c r="G368" s="235"/>
      <c r="H368" s="238">
        <v>2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4" t="s">
        <v>136</v>
      </c>
      <c r="AU368" s="244" t="s">
        <v>81</v>
      </c>
      <c r="AV368" s="14" t="s">
        <v>81</v>
      </c>
      <c r="AW368" s="14" t="s">
        <v>32</v>
      </c>
      <c r="AX368" s="14" t="s">
        <v>71</v>
      </c>
      <c r="AY368" s="244" t="s">
        <v>126</v>
      </c>
    </row>
    <row r="369" s="13" customFormat="1">
      <c r="A369" s="13"/>
      <c r="B369" s="223"/>
      <c r="C369" s="224"/>
      <c r="D369" s="225" t="s">
        <v>136</v>
      </c>
      <c r="E369" s="226" t="s">
        <v>19</v>
      </c>
      <c r="F369" s="227" t="s">
        <v>472</v>
      </c>
      <c r="G369" s="224"/>
      <c r="H369" s="226" t="s">
        <v>19</v>
      </c>
      <c r="I369" s="228"/>
      <c r="J369" s="224"/>
      <c r="K369" s="224"/>
      <c r="L369" s="229"/>
      <c r="M369" s="230"/>
      <c r="N369" s="231"/>
      <c r="O369" s="231"/>
      <c r="P369" s="231"/>
      <c r="Q369" s="231"/>
      <c r="R369" s="231"/>
      <c r="S369" s="231"/>
      <c r="T369" s="23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3" t="s">
        <v>136</v>
      </c>
      <c r="AU369" s="233" t="s">
        <v>81</v>
      </c>
      <c r="AV369" s="13" t="s">
        <v>79</v>
      </c>
      <c r="AW369" s="13" t="s">
        <v>32</v>
      </c>
      <c r="AX369" s="13" t="s">
        <v>71</v>
      </c>
      <c r="AY369" s="233" t="s">
        <v>126</v>
      </c>
    </row>
    <row r="370" s="14" customFormat="1">
      <c r="A370" s="14"/>
      <c r="B370" s="234"/>
      <c r="C370" s="235"/>
      <c r="D370" s="225" t="s">
        <v>136</v>
      </c>
      <c r="E370" s="236" t="s">
        <v>19</v>
      </c>
      <c r="F370" s="237" t="s">
        <v>846</v>
      </c>
      <c r="G370" s="235"/>
      <c r="H370" s="238">
        <v>118.59999999999999</v>
      </c>
      <c r="I370" s="239"/>
      <c r="J370" s="235"/>
      <c r="K370" s="235"/>
      <c r="L370" s="240"/>
      <c r="M370" s="241"/>
      <c r="N370" s="242"/>
      <c r="O370" s="242"/>
      <c r="P370" s="242"/>
      <c r="Q370" s="242"/>
      <c r="R370" s="242"/>
      <c r="S370" s="242"/>
      <c r="T370" s="24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4" t="s">
        <v>136</v>
      </c>
      <c r="AU370" s="244" t="s">
        <v>81</v>
      </c>
      <c r="AV370" s="14" t="s">
        <v>81</v>
      </c>
      <c r="AW370" s="14" t="s">
        <v>32</v>
      </c>
      <c r="AX370" s="14" t="s">
        <v>71</v>
      </c>
      <c r="AY370" s="244" t="s">
        <v>126</v>
      </c>
    </row>
    <row r="371" s="15" customFormat="1">
      <c r="A371" s="15"/>
      <c r="B371" s="245"/>
      <c r="C371" s="246"/>
      <c r="D371" s="225" t="s">
        <v>136</v>
      </c>
      <c r="E371" s="247" t="s">
        <v>19</v>
      </c>
      <c r="F371" s="248" t="s">
        <v>139</v>
      </c>
      <c r="G371" s="246"/>
      <c r="H371" s="249">
        <v>188.20999999999998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5" t="s">
        <v>136</v>
      </c>
      <c r="AU371" s="255" t="s">
        <v>81</v>
      </c>
      <c r="AV371" s="15" t="s">
        <v>133</v>
      </c>
      <c r="AW371" s="15" t="s">
        <v>32</v>
      </c>
      <c r="AX371" s="15" t="s">
        <v>79</v>
      </c>
      <c r="AY371" s="255" t="s">
        <v>126</v>
      </c>
    </row>
    <row r="372" s="2" customFormat="1" ht="16.5" customHeight="1">
      <c r="A372" s="39"/>
      <c r="B372" s="40"/>
      <c r="C372" s="256" t="s">
        <v>448</v>
      </c>
      <c r="D372" s="256" t="s">
        <v>221</v>
      </c>
      <c r="E372" s="257" t="s">
        <v>475</v>
      </c>
      <c r="F372" s="258" t="s">
        <v>476</v>
      </c>
      <c r="G372" s="259" t="s">
        <v>162</v>
      </c>
      <c r="H372" s="260">
        <v>70.313999999999993</v>
      </c>
      <c r="I372" s="261"/>
      <c r="J372" s="262">
        <f>ROUND(I372*H372,2)</f>
        <v>0</v>
      </c>
      <c r="K372" s="258" t="s">
        <v>150</v>
      </c>
      <c r="L372" s="263"/>
      <c r="M372" s="264" t="s">
        <v>19</v>
      </c>
      <c r="N372" s="265" t="s">
        <v>42</v>
      </c>
      <c r="O372" s="85"/>
      <c r="P372" s="214">
        <f>O372*H372</f>
        <v>0</v>
      </c>
      <c r="Q372" s="214">
        <v>0</v>
      </c>
      <c r="R372" s="214">
        <f>Q372*H372</f>
        <v>0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155</v>
      </c>
      <c r="AT372" s="216" t="s">
        <v>221</v>
      </c>
      <c r="AU372" s="216" t="s">
        <v>81</v>
      </c>
      <c r="AY372" s="18" t="s">
        <v>126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79</v>
      </c>
      <c r="BK372" s="217">
        <f>ROUND(I372*H372,2)</f>
        <v>0</v>
      </c>
      <c r="BL372" s="18" t="s">
        <v>133</v>
      </c>
      <c r="BM372" s="216" t="s">
        <v>451</v>
      </c>
    </row>
    <row r="373" s="14" customFormat="1">
      <c r="A373" s="14"/>
      <c r="B373" s="234"/>
      <c r="C373" s="235"/>
      <c r="D373" s="225" t="s">
        <v>136</v>
      </c>
      <c r="E373" s="236" t="s">
        <v>19</v>
      </c>
      <c r="F373" s="237" t="s">
        <v>847</v>
      </c>
      <c r="G373" s="235"/>
      <c r="H373" s="238">
        <v>70.313999999999993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4" t="s">
        <v>136</v>
      </c>
      <c r="AU373" s="244" t="s">
        <v>81</v>
      </c>
      <c r="AV373" s="14" t="s">
        <v>81</v>
      </c>
      <c r="AW373" s="14" t="s">
        <v>32</v>
      </c>
      <c r="AX373" s="14" t="s">
        <v>71</v>
      </c>
      <c r="AY373" s="244" t="s">
        <v>126</v>
      </c>
    </row>
    <row r="374" s="15" customFormat="1">
      <c r="A374" s="15"/>
      <c r="B374" s="245"/>
      <c r="C374" s="246"/>
      <c r="D374" s="225" t="s">
        <v>136</v>
      </c>
      <c r="E374" s="247" t="s">
        <v>19</v>
      </c>
      <c r="F374" s="248" t="s">
        <v>139</v>
      </c>
      <c r="G374" s="246"/>
      <c r="H374" s="249">
        <v>70.313999999999993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5" t="s">
        <v>136</v>
      </c>
      <c r="AU374" s="255" t="s">
        <v>81</v>
      </c>
      <c r="AV374" s="15" t="s">
        <v>133</v>
      </c>
      <c r="AW374" s="15" t="s">
        <v>32</v>
      </c>
      <c r="AX374" s="15" t="s">
        <v>79</v>
      </c>
      <c r="AY374" s="255" t="s">
        <v>126</v>
      </c>
    </row>
    <row r="375" s="2" customFormat="1" ht="16.5" customHeight="1">
      <c r="A375" s="39"/>
      <c r="B375" s="40"/>
      <c r="C375" s="256" t="s">
        <v>317</v>
      </c>
      <c r="D375" s="256" t="s">
        <v>221</v>
      </c>
      <c r="E375" s="257" t="s">
        <v>484</v>
      </c>
      <c r="F375" s="258" t="s">
        <v>485</v>
      </c>
      <c r="G375" s="259" t="s">
        <v>162</v>
      </c>
      <c r="H375" s="260">
        <v>123.34399999999999</v>
      </c>
      <c r="I375" s="261"/>
      <c r="J375" s="262">
        <f>ROUND(I375*H375,2)</f>
        <v>0</v>
      </c>
      <c r="K375" s="258" t="s">
        <v>132</v>
      </c>
      <c r="L375" s="263"/>
      <c r="M375" s="264" t="s">
        <v>19</v>
      </c>
      <c r="N375" s="265" t="s">
        <v>42</v>
      </c>
      <c r="O375" s="85"/>
      <c r="P375" s="214">
        <f>O375*H375</f>
        <v>0</v>
      </c>
      <c r="Q375" s="214">
        <v>0</v>
      </c>
      <c r="R375" s="214">
        <f>Q375*H375</f>
        <v>0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155</v>
      </c>
      <c r="AT375" s="216" t="s">
        <v>221</v>
      </c>
      <c r="AU375" s="216" t="s">
        <v>81</v>
      </c>
      <c r="AY375" s="18" t="s">
        <v>126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79</v>
      </c>
      <c r="BK375" s="217">
        <f>ROUND(I375*H375,2)</f>
        <v>0</v>
      </c>
      <c r="BL375" s="18" t="s">
        <v>133</v>
      </c>
      <c r="BM375" s="216" t="s">
        <v>454</v>
      </c>
    </row>
    <row r="376" s="14" customFormat="1">
      <c r="A376" s="14"/>
      <c r="B376" s="234"/>
      <c r="C376" s="235"/>
      <c r="D376" s="225" t="s">
        <v>136</v>
      </c>
      <c r="E376" s="236" t="s">
        <v>19</v>
      </c>
      <c r="F376" s="237" t="s">
        <v>848</v>
      </c>
      <c r="G376" s="235"/>
      <c r="H376" s="238">
        <v>123.34399999999999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4" t="s">
        <v>136</v>
      </c>
      <c r="AU376" s="244" t="s">
        <v>81</v>
      </c>
      <c r="AV376" s="14" t="s">
        <v>81</v>
      </c>
      <c r="AW376" s="14" t="s">
        <v>32</v>
      </c>
      <c r="AX376" s="14" t="s">
        <v>71</v>
      </c>
      <c r="AY376" s="244" t="s">
        <v>126</v>
      </c>
    </row>
    <row r="377" s="15" customFormat="1">
      <c r="A377" s="15"/>
      <c r="B377" s="245"/>
      <c r="C377" s="246"/>
      <c r="D377" s="225" t="s">
        <v>136</v>
      </c>
      <c r="E377" s="247" t="s">
        <v>19</v>
      </c>
      <c r="F377" s="248" t="s">
        <v>139</v>
      </c>
      <c r="G377" s="246"/>
      <c r="H377" s="249">
        <v>123.34399999999999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5" t="s">
        <v>136</v>
      </c>
      <c r="AU377" s="255" t="s">
        <v>81</v>
      </c>
      <c r="AV377" s="15" t="s">
        <v>133</v>
      </c>
      <c r="AW377" s="15" t="s">
        <v>32</v>
      </c>
      <c r="AX377" s="15" t="s">
        <v>79</v>
      </c>
      <c r="AY377" s="255" t="s">
        <v>126</v>
      </c>
    </row>
    <row r="378" s="2" customFormat="1" ht="16.5" customHeight="1">
      <c r="A378" s="39"/>
      <c r="B378" s="40"/>
      <c r="C378" s="256" t="s">
        <v>457</v>
      </c>
      <c r="D378" s="256" t="s">
        <v>221</v>
      </c>
      <c r="E378" s="257" t="s">
        <v>488</v>
      </c>
      <c r="F378" s="258" t="s">
        <v>489</v>
      </c>
      <c r="G378" s="259" t="s">
        <v>162</v>
      </c>
      <c r="H378" s="260">
        <v>2.0800000000000001</v>
      </c>
      <c r="I378" s="261"/>
      <c r="J378" s="262">
        <f>ROUND(I378*H378,2)</f>
        <v>0</v>
      </c>
      <c r="K378" s="258" t="s">
        <v>150</v>
      </c>
      <c r="L378" s="263"/>
      <c r="M378" s="264" t="s">
        <v>19</v>
      </c>
      <c r="N378" s="265" t="s">
        <v>42</v>
      </c>
      <c r="O378" s="85"/>
      <c r="P378" s="214">
        <f>O378*H378</f>
        <v>0</v>
      </c>
      <c r="Q378" s="214">
        <v>0</v>
      </c>
      <c r="R378" s="214">
        <f>Q378*H378</f>
        <v>0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155</v>
      </c>
      <c r="AT378" s="216" t="s">
        <v>221</v>
      </c>
      <c r="AU378" s="216" t="s">
        <v>81</v>
      </c>
      <c r="AY378" s="18" t="s">
        <v>126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79</v>
      </c>
      <c r="BK378" s="217">
        <f>ROUND(I378*H378,2)</f>
        <v>0</v>
      </c>
      <c r="BL378" s="18" t="s">
        <v>133</v>
      </c>
      <c r="BM378" s="216" t="s">
        <v>460</v>
      </c>
    </row>
    <row r="379" s="14" customFormat="1">
      <c r="A379" s="14"/>
      <c r="B379" s="234"/>
      <c r="C379" s="235"/>
      <c r="D379" s="225" t="s">
        <v>136</v>
      </c>
      <c r="E379" s="236" t="s">
        <v>19</v>
      </c>
      <c r="F379" s="237" t="s">
        <v>849</v>
      </c>
      <c r="G379" s="235"/>
      <c r="H379" s="238">
        <v>2.0800000000000001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4" t="s">
        <v>136</v>
      </c>
      <c r="AU379" s="244" t="s">
        <v>81</v>
      </c>
      <c r="AV379" s="14" t="s">
        <v>81</v>
      </c>
      <c r="AW379" s="14" t="s">
        <v>32</v>
      </c>
      <c r="AX379" s="14" t="s">
        <v>71</v>
      </c>
      <c r="AY379" s="244" t="s">
        <v>126</v>
      </c>
    </row>
    <row r="380" s="15" customFormat="1">
      <c r="A380" s="15"/>
      <c r="B380" s="245"/>
      <c r="C380" s="246"/>
      <c r="D380" s="225" t="s">
        <v>136</v>
      </c>
      <c r="E380" s="247" t="s">
        <v>19</v>
      </c>
      <c r="F380" s="248" t="s">
        <v>139</v>
      </c>
      <c r="G380" s="246"/>
      <c r="H380" s="249">
        <v>2.0800000000000001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5" t="s">
        <v>136</v>
      </c>
      <c r="AU380" s="255" t="s">
        <v>81</v>
      </c>
      <c r="AV380" s="15" t="s">
        <v>133</v>
      </c>
      <c r="AW380" s="15" t="s">
        <v>32</v>
      </c>
      <c r="AX380" s="15" t="s">
        <v>79</v>
      </c>
      <c r="AY380" s="255" t="s">
        <v>126</v>
      </c>
    </row>
    <row r="381" s="2" customFormat="1" ht="24.15" customHeight="1">
      <c r="A381" s="39"/>
      <c r="B381" s="40"/>
      <c r="C381" s="205" t="s">
        <v>328</v>
      </c>
      <c r="D381" s="205" t="s">
        <v>128</v>
      </c>
      <c r="E381" s="206" t="s">
        <v>493</v>
      </c>
      <c r="F381" s="207" t="s">
        <v>494</v>
      </c>
      <c r="G381" s="208" t="s">
        <v>162</v>
      </c>
      <c r="H381" s="209">
        <v>20.899999999999999</v>
      </c>
      <c r="I381" s="210"/>
      <c r="J381" s="211">
        <f>ROUND(I381*H381,2)</f>
        <v>0</v>
      </c>
      <c r="K381" s="207" t="s">
        <v>150</v>
      </c>
      <c r="L381" s="45"/>
      <c r="M381" s="212" t="s">
        <v>19</v>
      </c>
      <c r="N381" s="213" t="s">
        <v>42</v>
      </c>
      <c r="O381" s="85"/>
      <c r="P381" s="214">
        <f>O381*H381</f>
        <v>0</v>
      </c>
      <c r="Q381" s="214">
        <v>0</v>
      </c>
      <c r="R381" s="214">
        <f>Q381*H381</f>
        <v>0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133</v>
      </c>
      <c r="AT381" s="216" t="s">
        <v>128</v>
      </c>
      <c r="AU381" s="216" t="s">
        <v>81</v>
      </c>
      <c r="AY381" s="18" t="s">
        <v>126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79</v>
      </c>
      <c r="BK381" s="217">
        <f>ROUND(I381*H381,2)</f>
        <v>0</v>
      </c>
      <c r="BL381" s="18" t="s">
        <v>133</v>
      </c>
      <c r="BM381" s="216" t="s">
        <v>465</v>
      </c>
    </row>
    <row r="382" s="2" customFormat="1">
      <c r="A382" s="39"/>
      <c r="B382" s="40"/>
      <c r="C382" s="41"/>
      <c r="D382" s="218" t="s">
        <v>134</v>
      </c>
      <c r="E382" s="41"/>
      <c r="F382" s="219" t="s">
        <v>496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134</v>
      </c>
      <c r="AU382" s="18" t="s">
        <v>81</v>
      </c>
    </row>
    <row r="383" s="14" customFormat="1">
      <c r="A383" s="14"/>
      <c r="B383" s="234"/>
      <c r="C383" s="235"/>
      <c r="D383" s="225" t="s">
        <v>136</v>
      </c>
      <c r="E383" s="236" t="s">
        <v>19</v>
      </c>
      <c r="F383" s="237" t="s">
        <v>850</v>
      </c>
      <c r="G383" s="235"/>
      <c r="H383" s="238">
        <v>20.899999999999999</v>
      </c>
      <c r="I383" s="239"/>
      <c r="J383" s="235"/>
      <c r="K383" s="235"/>
      <c r="L383" s="240"/>
      <c r="M383" s="241"/>
      <c r="N383" s="242"/>
      <c r="O383" s="242"/>
      <c r="P383" s="242"/>
      <c r="Q383" s="242"/>
      <c r="R383" s="242"/>
      <c r="S383" s="242"/>
      <c r="T383" s="24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4" t="s">
        <v>136</v>
      </c>
      <c r="AU383" s="244" t="s">
        <v>81</v>
      </c>
      <c r="AV383" s="14" t="s">
        <v>81</v>
      </c>
      <c r="AW383" s="14" t="s">
        <v>32</v>
      </c>
      <c r="AX383" s="14" t="s">
        <v>71</v>
      </c>
      <c r="AY383" s="244" t="s">
        <v>126</v>
      </c>
    </row>
    <row r="384" s="15" customFormat="1">
      <c r="A384" s="15"/>
      <c r="B384" s="245"/>
      <c r="C384" s="246"/>
      <c r="D384" s="225" t="s">
        <v>136</v>
      </c>
      <c r="E384" s="247" t="s">
        <v>19</v>
      </c>
      <c r="F384" s="248" t="s">
        <v>139</v>
      </c>
      <c r="G384" s="246"/>
      <c r="H384" s="249">
        <v>20.899999999999999</v>
      </c>
      <c r="I384" s="250"/>
      <c r="J384" s="246"/>
      <c r="K384" s="246"/>
      <c r="L384" s="251"/>
      <c r="M384" s="252"/>
      <c r="N384" s="253"/>
      <c r="O384" s="253"/>
      <c r="P384" s="253"/>
      <c r="Q384" s="253"/>
      <c r="R384" s="253"/>
      <c r="S384" s="253"/>
      <c r="T384" s="25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5" t="s">
        <v>136</v>
      </c>
      <c r="AU384" s="255" t="s">
        <v>81</v>
      </c>
      <c r="AV384" s="15" t="s">
        <v>133</v>
      </c>
      <c r="AW384" s="15" t="s">
        <v>32</v>
      </c>
      <c r="AX384" s="15" t="s">
        <v>79</v>
      </c>
      <c r="AY384" s="255" t="s">
        <v>126</v>
      </c>
    </row>
    <row r="385" s="2" customFormat="1" ht="16.5" customHeight="1">
      <c r="A385" s="39"/>
      <c r="B385" s="40"/>
      <c r="C385" s="205" t="s">
        <v>474</v>
      </c>
      <c r="D385" s="205" t="s">
        <v>128</v>
      </c>
      <c r="E385" s="206" t="s">
        <v>499</v>
      </c>
      <c r="F385" s="207" t="s">
        <v>500</v>
      </c>
      <c r="G385" s="208" t="s">
        <v>131</v>
      </c>
      <c r="H385" s="209">
        <v>169.97</v>
      </c>
      <c r="I385" s="210"/>
      <c r="J385" s="211">
        <f>ROUND(I385*H385,2)</f>
        <v>0</v>
      </c>
      <c r="K385" s="207" t="s">
        <v>132</v>
      </c>
      <c r="L385" s="45"/>
      <c r="M385" s="212" t="s">
        <v>19</v>
      </c>
      <c r="N385" s="213" t="s">
        <v>42</v>
      </c>
      <c r="O385" s="85"/>
      <c r="P385" s="214">
        <f>O385*H385</f>
        <v>0</v>
      </c>
      <c r="Q385" s="214">
        <v>0</v>
      </c>
      <c r="R385" s="214">
        <f>Q385*H385</f>
        <v>0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133</v>
      </c>
      <c r="AT385" s="216" t="s">
        <v>128</v>
      </c>
      <c r="AU385" s="216" t="s">
        <v>81</v>
      </c>
      <c r="AY385" s="18" t="s">
        <v>126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79</v>
      </c>
      <c r="BK385" s="217">
        <f>ROUND(I385*H385,2)</f>
        <v>0</v>
      </c>
      <c r="BL385" s="18" t="s">
        <v>133</v>
      </c>
      <c r="BM385" s="216" t="s">
        <v>477</v>
      </c>
    </row>
    <row r="386" s="2" customFormat="1">
      <c r="A386" s="39"/>
      <c r="B386" s="40"/>
      <c r="C386" s="41"/>
      <c r="D386" s="218" t="s">
        <v>134</v>
      </c>
      <c r="E386" s="41"/>
      <c r="F386" s="219" t="s">
        <v>502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134</v>
      </c>
      <c r="AU386" s="18" t="s">
        <v>81</v>
      </c>
    </row>
    <row r="387" s="13" customFormat="1">
      <c r="A387" s="13"/>
      <c r="B387" s="223"/>
      <c r="C387" s="224"/>
      <c r="D387" s="225" t="s">
        <v>136</v>
      </c>
      <c r="E387" s="226" t="s">
        <v>19</v>
      </c>
      <c r="F387" s="227" t="s">
        <v>188</v>
      </c>
      <c r="G387" s="224"/>
      <c r="H387" s="226" t="s">
        <v>19</v>
      </c>
      <c r="I387" s="228"/>
      <c r="J387" s="224"/>
      <c r="K387" s="224"/>
      <c r="L387" s="229"/>
      <c r="M387" s="230"/>
      <c r="N387" s="231"/>
      <c r="O387" s="231"/>
      <c r="P387" s="231"/>
      <c r="Q387" s="231"/>
      <c r="R387" s="231"/>
      <c r="S387" s="231"/>
      <c r="T387" s="23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3" t="s">
        <v>136</v>
      </c>
      <c r="AU387" s="233" t="s">
        <v>81</v>
      </c>
      <c r="AV387" s="13" t="s">
        <v>79</v>
      </c>
      <c r="AW387" s="13" t="s">
        <v>32</v>
      </c>
      <c r="AX387" s="13" t="s">
        <v>71</v>
      </c>
      <c r="AY387" s="233" t="s">
        <v>126</v>
      </c>
    </row>
    <row r="388" s="14" customFormat="1">
      <c r="A388" s="14"/>
      <c r="B388" s="234"/>
      <c r="C388" s="235"/>
      <c r="D388" s="225" t="s">
        <v>136</v>
      </c>
      <c r="E388" s="236" t="s">
        <v>19</v>
      </c>
      <c r="F388" s="237" t="s">
        <v>851</v>
      </c>
      <c r="G388" s="235"/>
      <c r="H388" s="238">
        <v>169.97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4" t="s">
        <v>136</v>
      </c>
      <c r="AU388" s="244" t="s">
        <v>81</v>
      </c>
      <c r="AV388" s="14" t="s">
        <v>81</v>
      </c>
      <c r="AW388" s="14" t="s">
        <v>32</v>
      </c>
      <c r="AX388" s="14" t="s">
        <v>71</v>
      </c>
      <c r="AY388" s="244" t="s">
        <v>126</v>
      </c>
    </row>
    <row r="389" s="15" customFormat="1">
      <c r="A389" s="15"/>
      <c r="B389" s="245"/>
      <c r="C389" s="246"/>
      <c r="D389" s="225" t="s">
        <v>136</v>
      </c>
      <c r="E389" s="247" t="s">
        <v>19</v>
      </c>
      <c r="F389" s="248" t="s">
        <v>139</v>
      </c>
      <c r="G389" s="246"/>
      <c r="H389" s="249">
        <v>169.97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5" t="s">
        <v>136</v>
      </c>
      <c r="AU389" s="255" t="s">
        <v>81</v>
      </c>
      <c r="AV389" s="15" t="s">
        <v>133</v>
      </c>
      <c r="AW389" s="15" t="s">
        <v>32</v>
      </c>
      <c r="AX389" s="15" t="s">
        <v>79</v>
      </c>
      <c r="AY389" s="255" t="s">
        <v>126</v>
      </c>
    </row>
    <row r="390" s="2" customFormat="1" ht="16.5" customHeight="1">
      <c r="A390" s="39"/>
      <c r="B390" s="40"/>
      <c r="C390" s="205" t="s">
        <v>332</v>
      </c>
      <c r="D390" s="205" t="s">
        <v>128</v>
      </c>
      <c r="E390" s="206" t="s">
        <v>507</v>
      </c>
      <c r="F390" s="207" t="s">
        <v>508</v>
      </c>
      <c r="G390" s="208" t="s">
        <v>131</v>
      </c>
      <c r="H390" s="209">
        <v>389</v>
      </c>
      <c r="I390" s="210"/>
      <c r="J390" s="211">
        <f>ROUND(I390*H390,2)</f>
        <v>0</v>
      </c>
      <c r="K390" s="207" t="s">
        <v>150</v>
      </c>
      <c r="L390" s="45"/>
      <c r="M390" s="212" t="s">
        <v>19</v>
      </c>
      <c r="N390" s="213" t="s">
        <v>42</v>
      </c>
      <c r="O390" s="85"/>
      <c r="P390" s="214">
        <f>O390*H390</f>
        <v>0</v>
      </c>
      <c r="Q390" s="214">
        <v>0</v>
      </c>
      <c r="R390" s="214">
        <f>Q390*H390</f>
        <v>0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133</v>
      </c>
      <c r="AT390" s="216" t="s">
        <v>128</v>
      </c>
      <c r="AU390" s="216" t="s">
        <v>81</v>
      </c>
      <c r="AY390" s="18" t="s">
        <v>126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79</v>
      </c>
      <c r="BK390" s="217">
        <f>ROUND(I390*H390,2)</f>
        <v>0</v>
      </c>
      <c r="BL390" s="18" t="s">
        <v>133</v>
      </c>
      <c r="BM390" s="216" t="s">
        <v>481</v>
      </c>
    </row>
    <row r="391" s="2" customFormat="1">
      <c r="A391" s="39"/>
      <c r="B391" s="40"/>
      <c r="C391" s="41"/>
      <c r="D391" s="218" t="s">
        <v>134</v>
      </c>
      <c r="E391" s="41"/>
      <c r="F391" s="219" t="s">
        <v>510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134</v>
      </c>
      <c r="AU391" s="18" t="s">
        <v>81</v>
      </c>
    </row>
    <row r="392" s="13" customFormat="1">
      <c r="A392" s="13"/>
      <c r="B392" s="223"/>
      <c r="C392" s="224"/>
      <c r="D392" s="225" t="s">
        <v>136</v>
      </c>
      <c r="E392" s="226" t="s">
        <v>19</v>
      </c>
      <c r="F392" s="227" t="s">
        <v>511</v>
      </c>
      <c r="G392" s="224"/>
      <c r="H392" s="226" t="s">
        <v>19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3" t="s">
        <v>136</v>
      </c>
      <c r="AU392" s="233" t="s">
        <v>81</v>
      </c>
      <c r="AV392" s="13" t="s">
        <v>79</v>
      </c>
      <c r="AW392" s="13" t="s">
        <v>32</v>
      </c>
      <c r="AX392" s="13" t="s">
        <v>71</v>
      </c>
      <c r="AY392" s="233" t="s">
        <v>126</v>
      </c>
    </row>
    <row r="393" s="14" customFormat="1">
      <c r="A393" s="14"/>
      <c r="B393" s="234"/>
      <c r="C393" s="235"/>
      <c r="D393" s="225" t="s">
        <v>136</v>
      </c>
      <c r="E393" s="236" t="s">
        <v>19</v>
      </c>
      <c r="F393" s="237" t="s">
        <v>795</v>
      </c>
      <c r="G393" s="235"/>
      <c r="H393" s="238">
        <v>389</v>
      </c>
      <c r="I393" s="239"/>
      <c r="J393" s="235"/>
      <c r="K393" s="235"/>
      <c r="L393" s="240"/>
      <c r="M393" s="241"/>
      <c r="N393" s="242"/>
      <c r="O393" s="242"/>
      <c r="P393" s="242"/>
      <c r="Q393" s="242"/>
      <c r="R393" s="242"/>
      <c r="S393" s="242"/>
      <c r="T393" s="24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4" t="s">
        <v>136</v>
      </c>
      <c r="AU393" s="244" t="s">
        <v>81</v>
      </c>
      <c r="AV393" s="14" t="s">
        <v>81</v>
      </c>
      <c r="AW393" s="14" t="s">
        <v>32</v>
      </c>
      <c r="AX393" s="14" t="s">
        <v>71</v>
      </c>
      <c r="AY393" s="244" t="s">
        <v>126</v>
      </c>
    </row>
    <row r="394" s="15" customFormat="1">
      <c r="A394" s="15"/>
      <c r="B394" s="245"/>
      <c r="C394" s="246"/>
      <c r="D394" s="225" t="s">
        <v>136</v>
      </c>
      <c r="E394" s="247" t="s">
        <v>19</v>
      </c>
      <c r="F394" s="248" t="s">
        <v>139</v>
      </c>
      <c r="G394" s="246"/>
      <c r="H394" s="249">
        <v>389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5" t="s">
        <v>136</v>
      </c>
      <c r="AU394" s="255" t="s">
        <v>81</v>
      </c>
      <c r="AV394" s="15" t="s">
        <v>133</v>
      </c>
      <c r="AW394" s="15" t="s">
        <v>32</v>
      </c>
      <c r="AX394" s="15" t="s">
        <v>79</v>
      </c>
      <c r="AY394" s="255" t="s">
        <v>126</v>
      </c>
    </row>
    <row r="395" s="2" customFormat="1" ht="16.5" customHeight="1">
      <c r="A395" s="39"/>
      <c r="B395" s="40"/>
      <c r="C395" s="205" t="s">
        <v>483</v>
      </c>
      <c r="D395" s="205" t="s">
        <v>128</v>
      </c>
      <c r="E395" s="206" t="s">
        <v>513</v>
      </c>
      <c r="F395" s="207" t="s">
        <v>514</v>
      </c>
      <c r="G395" s="208" t="s">
        <v>162</v>
      </c>
      <c r="H395" s="209">
        <v>20.899999999999999</v>
      </c>
      <c r="I395" s="210"/>
      <c r="J395" s="211">
        <f>ROUND(I395*H395,2)</f>
        <v>0</v>
      </c>
      <c r="K395" s="207" t="s">
        <v>150</v>
      </c>
      <c r="L395" s="45"/>
      <c r="M395" s="212" t="s">
        <v>19</v>
      </c>
      <c r="N395" s="213" t="s">
        <v>42</v>
      </c>
      <c r="O395" s="85"/>
      <c r="P395" s="214">
        <f>O395*H395</f>
        <v>0</v>
      </c>
      <c r="Q395" s="214">
        <v>0</v>
      </c>
      <c r="R395" s="214">
        <f>Q395*H395</f>
        <v>0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133</v>
      </c>
      <c r="AT395" s="216" t="s">
        <v>128</v>
      </c>
      <c r="AU395" s="216" t="s">
        <v>81</v>
      </c>
      <c r="AY395" s="18" t="s">
        <v>126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79</v>
      </c>
      <c r="BK395" s="217">
        <f>ROUND(I395*H395,2)</f>
        <v>0</v>
      </c>
      <c r="BL395" s="18" t="s">
        <v>133</v>
      </c>
      <c r="BM395" s="216" t="s">
        <v>486</v>
      </c>
    </row>
    <row r="396" s="2" customFormat="1">
      <c r="A396" s="39"/>
      <c r="B396" s="40"/>
      <c r="C396" s="41"/>
      <c r="D396" s="218" t="s">
        <v>134</v>
      </c>
      <c r="E396" s="41"/>
      <c r="F396" s="219" t="s">
        <v>516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134</v>
      </c>
      <c r="AU396" s="18" t="s">
        <v>81</v>
      </c>
    </row>
    <row r="397" s="13" customFormat="1">
      <c r="A397" s="13"/>
      <c r="B397" s="223"/>
      <c r="C397" s="224"/>
      <c r="D397" s="225" t="s">
        <v>136</v>
      </c>
      <c r="E397" s="226" t="s">
        <v>19</v>
      </c>
      <c r="F397" s="227" t="s">
        <v>517</v>
      </c>
      <c r="G397" s="224"/>
      <c r="H397" s="226" t="s">
        <v>19</v>
      </c>
      <c r="I397" s="228"/>
      <c r="J397" s="224"/>
      <c r="K397" s="224"/>
      <c r="L397" s="229"/>
      <c r="M397" s="230"/>
      <c r="N397" s="231"/>
      <c r="O397" s="231"/>
      <c r="P397" s="231"/>
      <c r="Q397" s="231"/>
      <c r="R397" s="231"/>
      <c r="S397" s="231"/>
      <c r="T397" s="23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3" t="s">
        <v>136</v>
      </c>
      <c r="AU397" s="233" t="s">
        <v>81</v>
      </c>
      <c r="AV397" s="13" t="s">
        <v>79</v>
      </c>
      <c r="AW397" s="13" t="s">
        <v>32</v>
      </c>
      <c r="AX397" s="13" t="s">
        <v>71</v>
      </c>
      <c r="AY397" s="233" t="s">
        <v>126</v>
      </c>
    </row>
    <row r="398" s="14" customFormat="1">
      <c r="A398" s="14"/>
      <c r="B398" s="234"/>
      <c r="C398" s="235"/>
      <c r="D398" s="225" t="s">
        <v>136</v>
      </c>
      <c r="E398" s="236" t="s">
        <v>19</v>
      </c>
      <c r="F398" s="237" t="s">
        <v>850</v>
      </c>
      <c r="G398" s="235"/>
      <c r="H398" s="238">
        <v>20.899999999999999</v>
      </c>
      <c r="I398" s="239"/>
      <c r="J398" s="235"/>
      <c r="K398" s="235"/>
      <c r="L398" s="240"/>
      <c r="M398" s="241"/>
      <c r="N398" s="242"/>
      <c r="O398" s="242"/>
      <c r="P398" s="242"/>
      <c r="Q398" s="242"/>
      <c r="R398" s="242"/>
      <c r="S398" s="242"/>
      <c r="T398" s="24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4" t="s">
        <v>136</v>
      </c>
      <c r="AU398" s="244" t="s">
        <v>81</v>
      </c>
      <c r="AV398" s="14" t="s">
        <v>81</v>
      </c>
      <c r="AW398" s="14" t="s">
        <v>32</v>
      </c>
      <c r="AX398" s="14" t="s">
        <v>71</v>
      </c>
      <c r="AY398" s="244" t="s">
        <v>126</v>
      </c>
    </row>
    <row r="399" s="15" customFormat="1">
      <c r="A399" s="15"/>
      <c r="B399" s="245"/>
      <c r="C399" s="246"/>
      <c r="D399" s="225" t="s">
        <v>136</v>
      </c>
      <c r="E399" s="247" t="s">
        <v>19</v>
      </c>
      <c r="F399" s="248" t="s">
        <v>139</v>
      </c>
      <c r="G399" s="246"/>
      <c r="H399" s="249">
        <v>20.899999999999999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55" t="s">
        <v>136</v>
      </c>
      <c r="AU399" s="255" t="s">
        <v>81</v>
      </c>
      <c r="AV399" s="15" t="s">
        <v>133</v>
      </c>
      <c r="AW399" s="15" t="s">
        <v>32</v>
      </c>
      <c r="AX399" s="15" t="s">
        <v>79</v>
      </c>
      <c r="AY399" s="255" t="s">
        <v>126</v>
      </c>
    </row>
    <row r="400" s="2" customFormat="1" ht="16.5" customHeight="1">
      <c r="A400" s="39"/>
      <c r="B400" s="40"/>
      <c r="C400" s="205" t="s">
        <v>339</v>
      </c>
      <c r="D400" s="205" t="s">
        <v>128</v>
      </c>
      <c r="E400" s="206" t="s">
        <v>729</v>
      </c>
      <c r="F400" s="207" t="s">
        <v>730</v>
      </c>
      <c r="G400" s="208" t="s">
        <v>162</v>
      </c>
      <c r="H400" s="209">
        <v>6.4000000000000004</v>
      </c>
      <c r="I400" s="210"/>
      <c r="J400" s="211">
        <f>ROUND(I400*H400,2)</f>
        <v>0</v>
      </c>
      <c r="K400" s="207" t="s">
        <v>132</v>
      </c>
      <c r="L400" s="45"/>
      <c r="M400" s="212" t="s">
        <v>19</v>
      </c>
      <c r="N400" s="213" t="s">
        <v>42</v>
      </c>
      <c r="O400" s="85"/>
      <c r="P400" s="214">
        <f>O400*H400</f>
        <v>0</v>
      </c>
      <c r="Q400" s="214">
        <v>0</v>
      </c>
      <c r="R400" s="214">
        <f>Q400*H400</f>
        <v>0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133</v>
      </c>
      <c r="AT400" s="216" t="s">
        <v>128</v>
      </c>
      <c r="AU400" s="216" t="s">
        <v>81</v>
      </c>
      <c r="AY400" s="18" t="s">
        <v>126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79</v>
      </c>
      <c r="BK400" s="217">
        <f>ROUND(I400*H400,2)</f>
        <v>0</v>
      </c>
      <c r="BL400" s="18" t="s">
        <v>133</v>
      </c>
      <c r="BM400" s="216" t="s">
        <v>490</v>
      </c>
    </row>
    <row r="401" s="2" customFormat="1">
      <c r="A401" s="39"/>
      <c r="B401" s="40"/>
      <c r="C401" s="41"/>
      <c r="D401" s="218" t="s">
        <v>134</v>
      </c>
      <c r="E401" s="41"/>
      <c r="F401" s="219" t="s">
        <v>731</v>
      </c>
      <c r="G401" s="41"/>
      <c r="H401" s="41"/>
      <c r="I401" s="220"/>
      <c r="J401" s="41"/>
      <c r="K401" s="41"/>
      <c r="L401" s="45"/>
      <c r="M401" s="221"/>
      <c r="N401" s="222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134</v>
      </c>
      <c r="AU401" s="18" t="s">
        <v>81</v>
      </c>
    </row>
    <row r="402" s="14" customFormat="1">
      <c r="A402" s="14"/>
      <c r="B402" s="234"/>
      <c r="C402" s="235"/>
      <c r="D402" s="225" t="s">
        <v>136</v>
      </c>
      <c r="E402" s="236" t="s">
        <v>19</v>
      </c>
      <c r="F402" s="237" t="s">
        <v>852</v>
      </c>
      <c r="G402" s="235"/>
      <c r="H402" s="238">
        <v>6.4000000000000004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4" t="s">
        <v>136</v>
      </c>
      <c r="AU402" s="244" t="s">
        <v>81</v>
      </c>
      <c r="AV402" s="14" t="s">
        <v>81</v>
      </c>
      <c r="AW402" s="14" t="s">
        <v>32</v>
      </c>
      <c r="AX402" s="14" t="s">
        <v>71</v>
      </c>
      <c r="AY402" s="244" t="s">
        <v>126</v>
      </c>
    </row>
    <row r="403" s="15" customFormat="1">
      <c r="A403" s="15"/>
      <c r="B403" s="245"/>
      <c r="C403" s="246"/>
      <c r="D403" s="225" t="s">
        <v>136</v>
      </c>
      <c r="E403" s="247" t="s">
        <v>19</v>
      </c>
      <c r="F403" s="248" t="s">
        <v>139</v>
      </c>
      <c r="G403" s="246"/>
      <c r="H403" s="249">
        <v>6.4000000000000004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5" t="s">
        <v>136</v>
      </c>
      <c r="AU403" s="255" t="s">
        <v>81</v>
      </c>
      <c r="AV403" s="15" t="s">
        <v>133</v>
      </c>
      <c r="AW403" s="15" t="s">
        <v>32</v>
      </c>
      <c r="AX403" s="15" t="s">
        <v>79</v>
      </c>
      <c r="AY403" s="255" t="s">
        <v>126</v>
      </c>
    </row>
    <row r="404" s="2" customFormat="1" ht="16.5" customHeight="1">
      <c r="A404" s="39"/>
      <c r="B404" s="40"/>
      <c r="C404" s="256" t="s">
        <v>492</v>
      </c>
      <c r="D404" s="256" t="s">
        <v>221</v>
      </c>
      <c r="E404" s="257" t="s">
        <v>736</v>
      </c>
      <c r="F404" s="258" t="s">
        <v>737</v>
      </c>
      <c r="G404" s="259" t="s">
        <v>162</v>
      </c>
      <c r="H404" s="260">
        <v>6.4000000000000004</v>
      </c>
      <c r="I404" s="261"/>
      <c r="J404" s="262">
        <f>ROUND(I404*H404,2)</f>
        <v>0</v>
      </c>
      <c r="K404" s="258" t="s">
        <v>132</v>
      </c>
      <c r="L404" s="263"/>
      <c r="M404" s="264" t="s">
        <v>19</v>
      </c>
      <c r="N404" s="265" t="s">
        <v>42</v>
      </c>
      <c r="O404" s="85"/>
      <c r="P404" s="214">
        <f>O404*H404</f>
        <v>0</v>
      </c>
      <c r="Q404" s="214">
        <v>0</v>
      </c>
      <c r="R404" s="214">
        <f>Q404*H404</f>
        <v>0</v>
      </c>
      <c r="S404" s="214">
        <v>0</v>
      </c>
      <c r="T404" s="215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16" t="s">
        <v>155</v>
      </c>
      <c r="AT404" s="216" t="s">
        <v>221</v>
      </c>
      <c r="AU404" s="216" t="s">
        <v>81</v>
      </c>
      <c r="AY404" s="18" t="s">
        <v>126</v>
      </c>
      <c r="BE404" s="217">
        <f>IF(N404="základní",J404,0)</f>
        <v>0</v>
      </c>
      <c r="BF404" s="217">
        <f>IF(N404="snížená",J404,0)</f>
        <v>0</v>
      </c>
      <c r="BG404" s="217">
        <f>IF(N404="zákl. přenesená",J404,0)</f>
        <v>0</v>
      </c>
      <c r="BH404" s="217">
        <f>IF(N404="sníž. přenesená",J404,0)</f>
        <v>0</v>
      </c>
      <c r="BI404" s="217">
        <f>IF(N404="nulová",J404,0)</f>
        <v>0</v>
      </c>
      <c r="BJ404" s="18" t="s">
        <v>79</v>
      </c>
      <c r="BK404" s="217">
        <f>ROUND(I404*H404,2)</f>
        <v>0</v>
      </c>
      <c r="BL404" s="18" t="s">
        <v>133</v>
      </c>
      <c r="BM404" s="216" t="s">
        <v>495</v>
      </c>
    </row>
    <row r="405" s="2" customFormat="1" ht="16.5" customHeight="1">
      <c r="A405" s="39"/>
      <c r="B405" s="40"/>
      <c r="C405" s="256" t="s">
        <v>343</v>
      </c>
      <c r="D405" s="256" t="s">
        <v>221</v>
      </c>
      <c r="E405" s="257" t="s">
        <v>738</v>
      </c>
      <c r="F405" s="258" t="s">
        <v>739</v>
      </c>
      <c r="G405" s="259" t="s">
        <v>162</v>
      </c>
      <c r="H405" s="260">
        <v>6.4000000000000004</v>
      </c>
      <c r="I405" s="261"/>
      <c r="J405" s="262">
        <f>ROUND(I405*H405,2)</f>
        <v>0</v>
      </c>
      <c r="K405" s="258" t="s">
        <v>132</v>
      </c>
      <c r="L405" s="263"/>
      <c r="M405" s="264" t="s">
        <v>19</v>
      </c>
      <c r="N405" s="265" t="s">
        <v>42</v>
      </c>
      <c r="O405" s="85"/>
      <c r="P405" s="214">
        <f>O405*H405</f>
        <v>0</v>
      </c>
      <c r="Q405" s="214">
        <v>0</v>
      </c>
      <c r="R405" s="214">
        <f>Q405*H405</f>
        <v>0</v>
      </c>
      <c r="S405" s="214">
        <v>0</v>
      </c>
      <c r="T405" s="215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6" t="s">
        <v>155</v>
      </c>
      <c r="AT405" s="216" t="s">
        <v>221</v>
      </c>
      <c r="AU405" s="216" t="s">
        <v>81</v>
      </c>
      <c r="AY405" s="18" t="s">
        <v>126</v>
      </c>
      <c r="BE405" s="217">
        <f>IF(N405="základní",J405,0)</f>
        <v>0</v>
      </c>
      <c r="BF405" s="217">
        <f>IF(N405="snížená",J405,0)</f>
        <v>0</v>
      </c>
      <c r="BG405" s="217">
        <f>IF(N405="zákl. přenesená",J405,0)</f>
        <v>0</v>
      </c>
      <c r="BH405" s="217">
        <f>IF(N405="sníž. přenesená",J405,0)</f>
        <v>0</v>
      </c>
      <c r="BI405" s="217">
        <f>IF(N405="nulová",J405,0)</f>
        <v>0</v>
      </c>
      <c r="BJ405" s="18" t="s">
        <v>79</v>
      </c>
      <c r="BK405" s="217">
        <f>ROUND(I405*H405,2)</f>
        <v>0</v>
      </c>
      <c r="BL405" s="18" t="s">
        <v>133</v>
      </c>
      <c r="BM405" s="216" t="s">
        <v>501</v>
      </c>
    </row>
    <row r="406" s="2" customFormat="1" ht="16.5" customHeight="1">
      <c r="A406" s="39"/>
      <c r="B406" s="40"/>
      <c r="C406" s="256" t="s">
        <v>506</v>
      </c>
      <c r="D406" s="256" t="s">
        <v>221</v>
      </c>
      <c r="E406" s="257" t="s">
        <v>740</v>
      </c>
      <c r="F406" s="258" t="s">
        <v>741</v>
      </c>
      <c r="G406" s="259" t="s">
        <v>418</v>
      </c>
      <c r="H406" s="260">
        <v>2</v>
      </c>
      <c r="I406" s="261"/>
      <c r="J406" s="262">
        <f>ROUND(I406*H406,2)</f>
        <v>0</v>
      </c>
      <c r="K406" s="258" t="s">
        <v>132</v>
      </c>
      <c r="L406" s="263"/>
      <c r="M406" s="264" t="s">
        <v>19</v>
      </c>
      <c r="N406" s="265" t="s">
        <v>42</v>
      </c>
      <c r="O406" s="85"/>
      <c r="P406" s="214">
        <f>O406*H406</f>
        <v>0</v>
      </c>
      <c r="Q406" s="214">
        <v>0</v>
      </c>
      <c r="R406" s="214">
        <f>Q406*H406</f>
        <v>0</v>
      </c>
      <c r="S406" s="214">
        <v>0</v>
      </c>
      <c r="T406" s="215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6" t="s">
        <v>155</v>
      </c>
      <c r="AT406" s="216" t="s">
        <v>221</v>
      </c>
      <c r="AU406" s="216" t="s">
        <v>81</v>
      </c>
      <c r="AY406" s="18" t="s">
        <v>126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18" t="s">
        <v>79</v>
      </c>
      <c r="BK406" s="217">
        <f>ROUND(I406*H406,2)</f>
        <v>0</v>
      </c>
      <c r="BL406" s="18" t="s">
        <v>133</v>
      </c>
      <c r="BM406" s="216" t="s">
        <v>509</v>
      </c>
    </row>
    <row r="407" s="2" customFormat="1" ht="24.15" customHeight="1">
      <c r="A407" s="39"/>
      <c r="B407" s="40"/>
      <c r="C407" s="205" t="s">
        <v>348</v>
      </c>
      <c r="D407" s="205" t="s">
        <v>128</v>
      </c>
      <c r="E407" s="206" t="s">
        <v>853</v>
      </c>
      <c r="F407" s="207" t="s">
        <v>854</v>
      </c>
      <c r="G407" s="208" t="s">
        <v>162</v>
      </c>
      <c r="H407" s="209">
        <v>73.900000000000006</v>
      </c>
      <c r="I407" s="210"/>
      <c r="J407" s="211">
        <f>ROUND(I407*H407,2)</f>
        <v>0</v>
      </c>
      <c r="K407" s="207" t="s">
        <v>132</v>
      </c>
      <c r="L407" s="45"/>
      <c r="M407" s="212" t="s">
        <v>19</v>
      </c>
      <c r="N407" s="213" t="s">
        <v>42</v>
      </c>
      <c r="O407" s="85"/>
      <c r="P407" s="214">
        <f>O407*H407</f>
        <v>0</v>
      </c>
      <c r="Q407" s="214">
        <v>0</v>
      </c>
      <c r="R407" s="214">
        <f>Q407*H407</f>
        <v>0</v>
      </c>
      <c r="S407" s="214">
        <v>0</v>
      </c>
      <c r="T407" s="215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6" t="s">
        <v>133</v>
      </c>
      <c r="AT407" s="216" t="s">
        <v>128</v>
      </c>
      <c r="AU407" s="216" t="s">
        <v>81</v>
      </c>
      <c r="AY407" s="18" t="s">
        <v>126</v>
      </c>
      <c r="BE407" s="217">
        <f>IF(N407="základní",J407,0)</f>
        <v>0</v>
      </c>
      <c r="BF407" s="217">
        <f>IF(N407="snížená",J407,0)</f>
        <v>0</v>
      </c>
      <c r="BG407" s="217">
        <f>IF(N407="zákl. přenesená",J407,0)</f>
        <v>0</v>
      </c>
      <c r="BH407" s="217">
        <f>IF(N407="sníž. přenesená",J407,0)</f>
        <v>0</v>
      </c>
      <c r="BI407" s="217">
        <f>IF(N407="nulová",J407,0)</f>
        <v>0</v>
      </c>
      <c r="BJ407" s="18" t="s">
        <v>79</v>
      </c>
      <c r="BK407" s="217">
        <f>ROUND(I407*H407,2)</f>
        <v>0</v>
      </c>
      <c r="BL407" s="18" t="s">
        <v>133</v>
      </c>
      <c r="BM407" s="216" t="s">
        <v>515</v>
      </c>
    </row>
    <row r="408" s="2" customFormat="1">
      <c r="A408" s="39"/>
      <c r="B408" s="40"/>
      <c r="C408" s="41"/>
      <c r="D408" s="218" t="s">
        <v>134</v>
      </c>
      <c r="E408" s="41"/>
      <c r="F408" s="219" t="s">
        <v>855</v>
      </c>
      <c r="G408" s="41"/>
      <c r="H408" s="41"/>
      <c r="I408" s="220"/>
      <c r="J408" s="41"/>
      <c r="K408" s="41"/>
      <c r="L408" s="45"/>
      <c r="M408" s="221"/>
      <c r="N408" s="222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134</v>
      </c>
      <c r="AU408" s="18" t="s">
        <v>81</v>
      </c>
    </row>
    <row r="409" s="14" customFormat="1">
      <c r="A409" s="14"/>
      <c r="B409" s="234"/>
      <c r="C409" s="235"/>
      <c r="D409" s="225" t="s">
        <v>136</v>
      </c>
      <c r="E409" s="236" t="s">
        <v>19</v>
      </c>
      <c r="F409" s="237" t="s">
        <v>804</v>
      </c>
      <c r="G409" s="235"/>
      <c r="H409" s="238">
        <v>73.900000000000006</v>
      </c>
      <c r="I409" s="239"/>
      <c r="J409" s="235"/>
      <c r="K409" s="235"/>
      <c r="L409" s="240"/>
      <c r="M409" s="241"/>
      <c r="N409" s="242"/>
      <c r="O409" s="242"/>
      <c r="P409" s="242"/>
      <c r="Q409" s="242"/>
      <c r="R409" s="242"/>
      <c r="S409" s="242"/>
      <c r="T409" s="24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4" t="s">
        <v>136</v>
      </c>
      <c r="AU409" s="244" t="s">
        <v>81</v>
      </c>
      <c r="AV409" s="14" t="s">
        <v>81</v>
      </c>
      <c r="AW409" s="14" t="s">
        <v>32</v>
      </c>
      <c r="AX409" s="14" t="s">
        <v>71</v>
      </c>
      <c r="AY409" s="244" t="s">
        <v>126</v>
      </c>
    </row>
    <row r="410" s="15" customFormat="1">
      <c r="A410" s="15"/>
      <c r="B410" s="245"/>
      <c r="C410" s="246"/>
      <c r="D410" s="225" t="s">
        <v>136</v>
      </c>
      <c r="E410" s="247" t="s">
        <v>19</v>
      </c>
      <c r="F410" s="248" t="s">
        <v>139</v>
      </c>
      <c r="G410" s="246"/>
      <c r="H410" s="249">
        <v>73.900000000000006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5" t="s">
        <v>136</v>
      </c>
      <c r="AU410" s="255" t="s">
        <v>81</v>
      </c>
      <c r="AV410" s="15" t="s">
        <v>133</v>
      </c>
      <c r="AW410" s="15" t="s">
        <v>32</v>
      </c>
      <c r="AX410" s="15" t="s">
        <v>79</v>
      </c>
      <c r="AY410" s="255" t="s">
        <v>126</v>
      </c>
    </row>
    <row r="411" s="2" customFormat="1" ht="16.5" customHeight="1">
      <c r="A411" s="39"/>
      <c r="B411" s="40"/>
      <c r="C411" s="205" t="s">
        <v>519</v>
      </c>
      <c r="D411" s="205" t="s">
        <v>128</v>
      </c>
      <c r="E411" s="206" t="s">
        <v>520</v>
      </c>
      <c r="F411" s="207" t="s">
        <v>521</v>
      </c>
      <c r="G411" s="208" t="s">
        <v>162</v>
      </c>
      <c r="H411" s="209">
        <v>68</v>
      </c>
      <c r="I411" s="210"/>
      <c r="J411" s="211">
        <f>ROUND(I411*H411,2)</f>
        <v>0</v>
      </c>
      <c r="K411" s="207" t="s">
        <v>19</v>
      </c>
      <c r="L411" s="45"/>
      <c r="M411" s="212" t="s">
        <v>19</v>
      </c>
      <c r="N411" s="213" t="s">
        <v>42</v>
      </c>
      <c r="O411" s="85"/>
      <c r="P411" s="214">
        <f>O411*H411</f>
        <v>0</v>
      </c>
      <c r="Q411" s="214">
        <v>0</v>
      </c>
      <c r="R411" s="214">
        <f>Q411*H411</f>
        <v>0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133</v>
      </c>
      <c r="AT411" s="216" t="s">
        <v>128</v>
      </c>
      <c r="AU411" s="216" t="s">
        <v>81</v>
      </c>
      <c r="AY411" s="18" t="s">
        <v>126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79</v>
      </c>
      <c r="BK411" s="217">
        <f>ROUND(I411*H411,2)</f>
        <v>0</v>
      </c>
      <c r="BL411" s="18" t="s">
        <v>133</v>
      </c>
      <c r="BM411" s="216" t="s">
        <v>522</v>
      </c>
    </row>
    <row r="412" s="14" customFormat="1">
      <c r="A412" s="14"/>
      <c r="B412" s="234"/>
      <c r="C412" s="235"/>
      <c r="D412" s="225" t="s">
        <v>136</v>
      </c>
      <c r="E412" s="236" t="s">
        <v>19</v>
      </c>
      <c r="F412" s="237" t="s">
        <v>856</v>
      </c>
      <c r="G412" s="235"/>
      <c r="H412" s="238">
        <v>68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4" t="s">
        <v>136</v>
      </c>
      <c r="AU412" s="244" t="s">
        <v>81</v>
      </c>
      <c r="AV412" s="14" t="s">
        <v>81</v>
      </c>
      <c r="AW412" s="14" t="s">
        <v>32</v>
      </c>
      <c r="AX412" s="14" t="s">
        <v>71</v>
      </c>
      <c r="AY412" s="244" t="s">
        <v>126</v>
      </c>
    </row>
    <row r="413" s="15" customFormat="1">
      <c r="A413" s="15"/>
      <c r="B413" s="245"/>
      <c r="C413" s="246"/>
      <c r="D413" s="225" t="s">
        <v>136</v>
      </c>
      <c r="E413" s="247" t="s">
        <v>19</v>
      </c>
      <c r="F413" s="248" t="s">
        <v>139</v>
      </c>
      <c r="G413" s="246"/>
      <c r="H413" s="249">
        <v>68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5" t="s">
        <v>136</v>
      </c>
      <c r="AU413" s="255" t="s">
        <v>81</v>
      </c>
      <c r="AV413" s="15" t="s">
        <v>133</v>
      </c>
      <c r="AW413" s="15" t="s">
        <v>32</v>
      </c>
      <c r="AX413" s="15" t="s">
        <v>79</v>
      </c>
      <c r="AY413" s="255" t="s">
        <v>126</v>
      </c>
    </row>
    <row r="414" s="12" customFormat="1" ht="22.8" customHeight="1">
      <c r="A414" s="12"/>
      <c r="B414" s="189"/>
      <c r="C414" s="190"/>
      <c r="D414" s="191" t="s">
        <v>70</v>
      </c>
      <c r="E414" s="203" t="s">
        <v>528</v>
      </c>
      <c r="F414" s="203" t="s">
        <v>529</v>
      </c>
      <c r="G414" s="190"/>
      <c r="H414" s="190"/>
      <c r="I414" s="193"/>
      <c r="J414" s="204">
        <f>BK414</f>
        <v>0</v>
      </c>
      <c r="K414" s="190"/>
      <c r="L414" s="195"/>
      <c r="M414" s="196"/>
      <c r="N414" s="197"/>
      <c r="O414" s="197"/>
      <c r="P414" s="198">
        <f>SUM(P415:P440)</f>
        <v>0</v>
      </c>
      <c r="Q414" s="197"/>
      <c r="R414" s="198">
        <f>SUM(R415:R440)</f>
        <v>0</v>
      </c>
      <c r="S414" s="197"/>
      <c r="T414" s="199">
        <f>SUM(T415:T440)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0" t="s">
        <v>79</v>
      </c>
      <c r="AT414" s="201" t="s">
        <v>70</v>
      </c>
      <c r="AU414" s="201" t="s">
        <v>79</v>
      </c>
      <c r="AY414" s="200" t="s">
        <v>126</v>
      </c>
      <c r="BK414" s="202">
        <f>SUM(BK415:BK440)</f>
        <v>0</v>
      </c>
    </row>
    <row r="415" s="2" customFormat="1" ht="24.15" customHeight="1">
      <c r="A415" s="39"/>
      <c r="B415" s="40"/>
      <c r="C415" s="205" t="s">
        <v>352</v>
      </c>
      <c r="D415" s="205" t="s">
        <v>128</v>
      </c>
      <c r="E415" s="206" t="s">
        <v>531</v>
      </c>
      <c r="F415" s="207" t="s">
        <v>532</v>
      </c>
      <c r="G415" s="208" t="s">
        <v>224</v>
      </c>
      <c r="H415" s="209">
        <v>132.00999999999999</v>
      </c>
      <c r="I415" s="210"/>
      <c r="J415" s="211">
        <f>ROUND(I415*H415,2)</f>
        <v>0</v>
      </c>
      <c r="K415" s="207" t="s">
        <v>132</v>
      </c>
      <c r="L415" s="45"/>
      <c r="M415" s="212" t="s">
        <v>19</v>
      </c>
      <c r="N415" s="213" t="s">
        <v>42</v>
      </c>
      <c r="O415" s="85"/>
      <c r="P415" s="214">
        <f>O415*H415</f>
        <v>0</v>
      </c>
      <c r="Q415" s="214">
        <v>0</v>
      </c>
      <c r="R415" s="214">
        <f>Q415*H415</f>
        <v>0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133</v>
      </c>
      <c r="AT415" s="216" t="s">
        <v>128</v>
      </c>
      <c r="AU415" s="216" t="s">
        <v>81</v>
      </c>
      <c r="AY415" s="18" t="s">
        <v>126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79</v>
      </c>
      <c r="BK415" s="217">
        <f>ROUND(I415*H415,2)</f>
        <v>0</v>
      </c>
      <c r="BL415" s="18" t="s">
        <v>133</v>
      </c>
      <c r="BM415" s="216" t="s">
        <v>527</v>
      </c>
    </row>
    <row r="416" s="2" customFormat="1">
      <c r="A416" s="39"/>
      <c r="B416" s="40"/>
      <c r="C416" s="41"/>
      <c r="D416" s="218" t="s">
        <v>134</v>
      </c>
      <c r="E416" s="41"/>
      <c r="F416" s="219" t="s">
        <v>534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134</v>
      </c>
      <c r="AU416" s="18" t="s">
        <v>81</v>
      </c>
    </row>
    <row r="417" s="2" customFormat="1" ht="24.15" customHeight="1">
      <c r="A417" s="39"/>
      <c r="B417" s="40"/>
      <c r="C417" s="205" t="s">
        <v>530</v>
      </c>
      <c r="D417" s="205" t="s">
        <v>128</v>
      </c>
      <c r="E417" s="206" t="s">
        <v>535</v>
      </c>
      <c r="F417" s="207" t="s">
        <v>536</v>
      </c>
      <c r="G417" s="208" t="s">
        <v>224</v>
      </c>
      <c r="H417" s="209">
        <v>2508.1900000000001</v>
      </c>
      <c r="I417" s="210"/>
      <c r="J417" s="211">
        <f>ROUND(I417*H417,2)</f>
        <v>0</v>
      </c>
      <c r="K417" s="207" t="s">
        <v>132</v>
      </c>
      <c r="L417" s="45"/>
      <c r="M417" s="212" t="s">
        <v>19</v>
      </c>
      <c r="N417" s="213" t="s">
        <v>42</v>
      </c>
      <c r="O417" s="85"/>
      <c r="P417" s="214">
        <f>O417*H417</f>
        <v>0</v>
      </c>
      <c r="Q417" s="214">
        <v>0</v>
      </c>
      <c r="R417" s="214">
        <f>Q417*H417</f>
        <v>0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133</v>
      </c>
      <c r="AT417" s="216" t="s">
        <v>128</v>
      </c>
      <c r="AU417" s="216" t="s">
        <v>81</v>
      </c>
      <c r="AY417" s="18" t="s">
        <v>126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79</v>
      </c>
      <c r="BK417" s="217">
        <f>ROUND(I417*H417,2)</f>
        <v>0</v>
      </c>
      <c r="BL417" s="18" t="s">
        <v>133</v>
      </c>
      <c r="BM417" s="216" t="s">
        <v>533</v>
      </c>
    </row>
    <row r="418" s="2" customFormat="1">
      <c r="A418" s="39"/>
      <c r="B418" s="40"/>
      <c r="C418" s="41"/>
      <c r="D418" s="218" t="s">
        <v>134</v>
      </c>
      <c r="E418" s="41"/>
      <c r="F418" s="219" t="s">
        <v>538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134</v>
      </c>
      <c r="AU418" s="18" t="s">
        <v>81</v>
      </c>
    </row>
    <row r="419" s="14" customFormat="1">
      <c r="A419" s="14"/>
      <c r="B419" s="234"/>
      <c r="C419" s="235"/>
      <c r="D419" s="225" t="s">
        <v>136</v>
      </c>
      <c r="E419" s="236" t="s">
        <v>19</v>
      </c>
      <c r="F419" s="237" t="s">
        <v>857</v>
      </c>
      <c r="G419" s="235"/>
      <c r="H419" s="238">
        <v>2508.1900000000001</v>
      </c>
      <c r="I419" s="239"/>
      <c r="J419" s="235"/>
      <c r="K419" s="235"/>
      <c r="L419" s="240"/>
      <c r="M419" s="241"/>
      <c r="N419" s="242"/>
      <c r="O419" s="242"/>
      <c r="P419" s="242"/>
      <c r="Q419" s="242"/>
      <c r="R419" s="242"/>
      <c r="S419" s="242"/>
      <c r="T419" s="24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4" t="s">
        <v>136</v>
      </c>
      <c r="AU419" s="244" t="s">
        <v>81</v>
      </c>
      <c r="AV419" s="14" t="s">
        <v>81</v>
      </c>
      <c r="AW419" s="14" t="s">
        <v>32</v>
      </c>
      <c r="AX419" s="14" t="s">
        <v>71</v>
      </c>
      <c r="AY419" s="244" t="s">
        <v>126</v>
      </c>
    </row>
    <row r="420" s="15" customFormat="1">
      <c r="A420" s="15"/>
      <c r="B420" s="245"/>
      <c r="C420" s="246"/>
      <c r="D420" s="225" t="s">
        <v>136</v>
      </c>
      <c r="E420" s="247" t="s">
        <v>19</v>
      </c>
      <c r="F420" s="248" t="s">
        <v>139</v>
      </c>
      <c r="G420" s="246"/>
      <c r="H420" s="249">
        <v>2508.1900000000001</v>
      </c>
      <c r="I420" s="250"/>
      <c r="J420" s="246"/>
      <c r="K420" s="246"/>
      <c r="L420" s="251"/>
      <c r="M420" s="252"/>
      <c r="N420" s="253"/>
      <c r="O420" s="253"/>
      <c r="P420" s="253"/>
      <c r="Q420" s="253"/>
      <c r="R420" s="253"/>
      <c r="S420" s="253"/>
      <c r="T420" s="25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5" t="s">
        <v>136</v>
      </c>
      <c r="AU420" s="255" t="s">
        <v>81</v>
      </c>
      <c r="AV420" s="15" t="s">
        <v>133</v>
      </c>
      <c r="AW420" s="15" t="s">
        <v>32</v>
      </c>
      <c r="AX420" s="15" t="s">
        <v>79</v>
      </c>
      <c r="AY420" s="255" t="s">
        <v>126</v>
      </c>
    </row>
    <row r="421" s="2" customFormat="1" ht="16.5" customHeight="1">
      <c r="A421" s="39"/>
      <c r="B421" s="40"/>
      <c r="C421" s="205" t="s">
        <v>357</v>
      </c>
      <c r="D421" s="205" t="s">
        <v>128</v>
      </c>
      <c r="E421" s="206" t="s">
        <v>541</v>
      </c>
      <c r="F421" s="207" t="s">
        <v>542</v>
      </c>
      <c r="G421" s="208" t="s">
        <v>224</v>
      </c>
      <c r="H421" s="209">
        <v>132.00999999999999</v>
      </c>
      <c r="I421" s="210"/>
      <c r="J421" s="211">
        <f>ROUND(I421*H421,2)</f>
        <v>0</v>
      </c>
      <c r="K421" s="207" t="s">
        <v>132</v>
      </c>
      <c r="L421" s="45"/>
      <c r="M421" s="212" t="s">
        <v>19</v>
      </c>
      <c r="N421" s="213" t="s">
        <v>42</v>
      </c>
      <c r="O421" s="85"/>
      <c r="P421" s="214">
        <f>O421*H421</f>
        <v>0</v>
      </c>
      <c r="Q421" s="214">
        <v>0</v>
      </c>
      <c r="R421" s="214">
        <f>Q421*H421</f>
        <v>0</v>
      </c>
      <c r="S421" s="214">
        <v>0</v>
      </c>
      <c r="T421" s="215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6" t="s">
        <v>133</v>
      </c>
      <c r="AT421" s="216" t="s">
        <v>128</v>
      </c>
      <c r="AU421" s="216" t="s">
        <v>81</v>
      </c>
      <c r="AY421" s="18" t="s">
        <v>126</v>
      </c>
      <c r="BE421" s="217">
        <f>IF(N421="základní",J421,0)</f>
        <v>0</v>
      </c>
      <c r="BF421" s="217">
        <f>IF(N421="snížená",J421,0)</f>
        <v>0</v>
      </c>
      <c r="BG421" s="217">
        <f>IF(N421="zákl. přenesená",J421,0)</f>
        <v>0</v>
      </c>
      <c r="BH421" s="217">
        <f>IF(N421="sníž. přenesená",J421,0)</f>
        <v>0</v>
      </c>
      <c r="BI421" s="217">
        <f>IF(N421="nulová",J421,0)</f>
        <v>0</v>
      </c>
      <c r="BJ421" s="18" t="s">
        <v>79</v>
      </c>
      <c r="BK421" s="217">
        <f>ROUND(I421*H421,2)</f>
        <v>0</v>
      </c>
      <c r="BL421" s="18" t="s">
        <v>133</v>
      </c>
      <c r="BM421" s="216" t="s">
        <v>537</v>
      </c>
    </row>
    <row r="422" s="2" customFormat="1">
      <c r="A422" s="39"/>
      <c r="B422" s="40"/>
      <c r="C422" s="41"/>
      <c r="D422" s="218" t="s">
        <v>134</v>
      </c>
      <c r="E422" s="41"/>
      <c r="F422" s="219" t="s">
        <v>544</v>
      </c>
      <c r="G422" s="41"/>
      <c r="H422" s="41"/>
      <c r="I422" s="220"/>
      <c r="J422" s="41"/>
      <c r="K422" s="41"/>
      <c r="L422" s="45"/>
      <c r="M422" s="221"/>
      <c r="N422" s="222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134</v>
      </c>
      <c r="AU422" s="18" t="s">
        <v>81</v>
      </c>
    </row>
    <row r="423" s="14" customFormat="1">
      <c r="A423" s="14"/>
      <c r="B423" s="234"/>
      <c r="C423" s="235"/>
      <c r="D423" s="225" t="s">
        <v>136</v>
      </c>
      <c r="E423" s="236" t="s">
        <v>19</v>
      </c>
      <c r="F423" s="237" t="s">
        <v>858</v>
      </c>
      <c r="G423" s="235"/>
      <c r="H423" s="238">
        <v>132.00999999999999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4" t="s">
        <v>136</v>
      </c>
      <c r="AU423" s="244" t="s">
        <v>81</v>
      </c>
      <c r="AV423" s="14" t="s">
        <v>81</v>
      </c>
      <c r="AW423" s="14" t="s">
        <v>32</v>
      </c>
      <c r="AX423" s="14" t="s">
        <v>71</v>
      </c>
      <c r="AY423" s="244" t="s">
        <v>126</v>
      </c>
    </row>
    <row r="424" s="15" customFormat="1">
      <c r="A424" s="15"/>
      <c r="B424" s="245"/>
      <c r="C424" s="246"/>
      <c r="D424" s="225" t="s">
        <v>136</v>
      </c>
      <c r="E424" s="247" t="s">
        <v>19</v>
      </c>
      <c r="F424" s="248" t="s">
        <v>139</v>
      </c>
      <c r="G424" s="246"/>
      <c r="H424" s="249">
        <v>132.00999999999999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5" t="s">
        <v>136</v>
      </c>
      <c r="AU424" s="255" t="s">
        <v>81</v>
      </c>
      <c r="AV424" s="15" t="s">
        <v>133</v>
      </c>
      <c r="AW424" s="15" t="s">
        <v>32</v>
      </c>
      <c r="AX424" s="15" t="s">
        <v>79</v>
      </c>
      <c r="AY424" s="255" t="s">
        <v>126</v>
      </c>
    </row>
    <row r="425" s="2" customFormat="1" ht="24.15" customHeight="1">
      <c r="A425" s="39"/>
      <c r="B425" s="40"/>
      <c r="C425" s="205" t="s">
        <v>540</v>
      </c>
      <c r="D425" s="205" t="s">
        <v>128</v>
      </c>
      <c r="E425" s="206" t="s">
        <v>546</v>
      </c>
      <c r="F425" s="207" t="s">
        <v>547</v>
      </c>
      <c r="G425" s="208" t="s">
        <v>224</v>
      </c>
      <c r="H425" s="209">
        <v>20.010000000000002</v>
      </c>
      <c r="I425" s="210"/>
      <c r="J425" s="211">
        <f>ROUND(I425*H425,2)</f>
        <v>0</v>
      </c>
      <c r="K425" s="207" t="s">
        <v>150</v>
      </c>
      <c r="L425" s="45"/>
      <c r="M425" s="212" t="s">
        <v>19</v>
      </c>
      <c r="N425" s="213" t="s">
        <v>42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133</v>
      </c>
      <c r="AT425" s="216" t="s">
        <v>128</v>
      </c>
      <c r="AU425" s="216" t="s">
        <v>81</v>
      </c>
      <c r="AY425" s="18" t="s">
        <v>126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79</v>
      </c>
      <c r="BK425" s="217">
        <f>ROUND(I425*H425,2)</f>
        <v>0</v>
      </c>
      <c r="BL425" s="18" t="s">
        <v>133</v>
      </c>
      <c r="BM425" s="216" t="s">
        <v>543</v>
      </c>
    </row>
    <row r="426" s="2" customFormat="1">
      <c r="A426" s="39"/>
      <c r="B426" s="40"/>
      <c r="C426" s="41"/>
      <c r="D426" s="218" t="s">
        <v>134</v>
      </c>
      <c r="E426" s="41"/>
      <c r="F426" s="219" t="s">
        <v>549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134</v>
      </c>
      <c r="AU426" s="18" t="s">
        <v>81</v>
      </c>
    </row>
    <row r="427" s="14" customFormat="1">
      <c r="A427" s="14"/>
      <c r="B427" s="234"/>
      <c r="C427" s="235"/>
      <c r="D427" s="225" t="s">
        <v>136</v>
      </c>
      <c r="E427" s="236" t="s">
        <v>19</v>
      </c>
      <c r="F427" s="237" t="s">
        <v>859</v>
      </c>
      <c r="G427" s="235"/>
      <c r="H427" s="238">
        <v>5.226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4" t="s">
        <v>136</v>
      </c>
      <c r="AU427" s="244" t="s">
        <v>81</v>
      </c>
      <c r="AV427" s="14" t="s">
        <v>81</v>
      </c>
      <c r="AW427" s="14" t="s">
        <v>32</v>
      </c>
      <c r="AX427" s="14" t="s">
        <v>71</v>
      </c>
      <c r="AY427" s="244" t="s">
        <v>126</v>
      </c>
    </row>
    <row r="428" s="14" customFormat="1">
      <c r="A428" s="14"/>
      <c r="B428" s="234"/>
      <c r="C428" s="235"/>
      <c r="D428" s="225" t="s">
        <v>136</v>
      </c>
      <c r="E428" s="236" t="s">
        <v>19</v>
      </c>
      <c r="F428" s="237" t="s">
        <v>860</v>
      </c>
      <c r="G428" s="235"/>
      <c r="H428" s="238">
        <v>3.0880000000000001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4" t="s">
        <v>136</v>
      </c>
      <c r="AU428" s="244" t="s">
        <v>81</v>
      </c>
      <c r="AV428" s="14" t="s">
        <v>81</v>
      </c>
      <c r="AW428" s="14" t="s">
        <v>32</v>
      </c>
      <c r="AX428" s="14" t="s">
        <v>71</v>
      </c>
      <c r="AY428" s="244" t="s">
        <v>126</v>
      </c>
    </row>
    <row r="429" s="14" customFormat="1">
      <c r="A429" s="14"/>
      <c r="B429" s="234"/>
      <c r="C429" s="235"/>
      <c r="D429" s="225" t="s">
        <v>136</v>
      </c>
      <c r="E429" s="236" t="s">
        <v>19</v>
      </c>
      <c r="F429" s="237" t="s">
        <v>861</v>
      </c>
      <c r="G429" s="235"/>
      <c r="H429" s="238">
        <v>9.7759999999999998</v>
      </c>
      <c r="I429" s="239"/>
      <c r="J429" s="235"/>
      <c r="K429" s="235"/>
      <c r="L429" s="240"/>
      <c r="M429" s="241"/>
      <c r="N429" s="242"/>
      <c r="O429" s="242"/>
      <c r="P429" s="242"/>
      <c r="Q429" s="242"/>
      <c r="R429" s="242"/>
      <c r="S429" s="242"/>
      <c r="T429" s="24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4" t="s">
        <v>136</v>
      </c>
      <c r="AU429" s="244" t="s">
        <v>81</v>
      </c>
      <c r="AV429" s="14" t="s">
        <v>81</v>
      </c>
      <c r="AW429" s="14" t="s">
        <v>32</v>
      </c>
      <c r="AX429" s="14" t="s">
        <v>71</v>
      </c>
      <c r="AY429" s="244" t="s">
        <v>126</v>
      </c>
    </row>
    <row r="430" s="14" customFormat="1">
      <c r="A430" s="14"/>
      <c r="B430" s="234"/>
      <c r="C430" s="235"/>
      <c r="D430" s="225" t="s">
        <v>136</v>
      </c>
      <c r="E430" s="236" t="s">
        <v>19</v>
      </c>
      <c r="F430" s="237" t="s">
        <v>862</v>
      </c>
      <c r="G430" s="235"/>
      <c r="H430" s="238">
        <v>1.9199999999999999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4" t="s">
        <v>136</v>
      </c>
      <c r="AU430" s="244" t="s">
        <v>81</v>
      </c>
      <c r="AV430" s="14" t="s">
        <v>81</v>
      </c>
      <c r="AW430" s="14" t="s">
        <v>32</v>
      </c>
      <c r="AX430" s="14" t="s">
        <v>71</v>
      </c>
      <c r="AY430" s="244" t="s">
        <v>126</v>
      </c>
    </row>
    <row r="431" s="15" customFormat="1">
      <c r="A431" s="15"/>
      <c r="B431" s="245"/>
      <c r="C431" s="246"/>
      <c r="D431" s="225" t="s">
        <v>136</v>
      </c>
      <c r="E431" s="247" t="s">
        <v>19</v>
      </c>
      <c r="F431" s="248" t="s">
        <v>139</v>
      </c>
      <c r="G431" s="246"/>
      <c r="H431" s="249">
        <v>20.009999999999998</v>
      </c>
      <c r="I431" s="250"/>
      <c r="J431" s="246"/>
      <c r="K431" s="246"/>
      <c r="L431" s="251"/>
      <c r="M431" s="252"/>
      <c r="N431" s="253"/>
      <c r="O431" s="253"/>
      <c r="P431" s="253"/>
      <c r="Q431" s="253"/>
      <c r="R431" s="253"/>
      <c r="S431" s="253"/>
      <c r="T431" s="25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5" t="s">
        <v>136</v>
      </c>
      <c r="AU431" s="255" t="s">
        <v>81</v>
      </c>
      <c r="AV431" s="15" t="s">
        <v>133</v>
      </c>
      <c r="AW431" s="15" t="s">
        <v>32</v>
      </c>
      <c r="AX431" s="15" t="s">
        <v>79</v>
      </c>
      <c r="AY431" s="255" t="s">
        <v>126</v>
      </c>
    </row>
    <row r="432" s="2" customFormat="1" ht="24.15" customHeight="1">
      <c r="A432" s="39"/>
      <c r="B432" s="40"/>
      <c r="C432" s="205" t="s">
        <v>361</v>
      </c>
      <c r="D432" s="205" t="s">
        <v>128</v>
      </c>
      <c r="E432" s="206" t="s">
        <v>554</v>
      </c>
      <c r="F432" s="207" t="s">
        <v>254</v>
      </c>
      <c r="G432" s="208" t="s">
        <v>224</v>
      </c>
      <c r="H432" s="209">
        <v>108.904</v>
      </c>
      <c r="I432" s="210"/>
      <c r="J432" s="211">
        <f>ROUND(I432*H432,2)</f>
        <v>0</v>
      </c>
      <c r="K432" s="207" t="s">
        <v>150</v>
      </c>
      <c r="L432" s="45"/>
      <c r="M432" s="212" t="s">
        <v>19</v>
      </c>
      <c r="N432" s="213" t="s">
        <v>42</v>
      </c>
      <c r="O432" s="85"/>
      <c r="P432" s="214">
        <f>O432*H432</f>
        <v>0</v>
      </c>
      <c r="Q432" s="214">
        <v>0</v>
      </c>
      <c r="R432" s="214">
        <f>Q432*H432</f>
        <v>0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133</v>
      </c>
      <c r="AT432" s="216" t="s">
        <v>128</v>
      </c>
      <c r="AU432" s="216" t="s">
        <v>81</v>
      </c>
      <c r="AY432" s="18" t="s">
        <v>126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79</v>
      </c>
      <c r="BK432" s="217">
        <f>ROUND(I432*H432,2)</f>
        <v>0</v>
      </c>
      <c r="BL432" s="18" t="s">
        <v>133</v>
      </c>
      <c r="BM432" s="216" t="s">
        <v>548</v>
      </c>
    </row>
    <row r="433" s="2" customFormat="1">
      <c r="A433" s="39"/>
      <c r="B433" s="40"/>
      <c r="C433" s="41"/>
      <c r="D433" s="218" t="s">
        <v>134</v>
      </c>
      <c r="E433" s="41"/>
      <c r="F433" s="219" t="s">
        <v>556</v>
      </c>
      <c r="G433" s="41"/>
      <c r="H433" s="41"/>
      <c r="I433" s="220"/>
      <c r="J433" s="41"/>
      <c r="K433" s="41"/>
      <c r="L433" s="45"/>
      <c r="M433" s="221"/>
      <c r="N433" s="222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134</v>
      </c>
      <c r="AU433" s="18" t="s">
        <v>81</v>
      </c>
    </row>
    <row r="434" s="14" customFormat="1">
      <c r="A434" s="14"/>
      <c r="B434" s="234"/>
      <c r="C434" s="235"/>
      <c r="D434" s="225" t="s">
        <v>136</v>
      </c>
      <c r="E434" s="236" t="s">
        <v>19</v>
      </c>
      <c r="F434" s="237" t="s">
        <v>863</v>
      </c>
      <c r="G434" s="235"/>
      <c r="H434" s="238">
        <v>100.31999999999999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4" t="s">
        <v>136</v>
      </c>
      <c r="AU434" s="244" t="s">
        <v>81</v>
      </c>
      <c r="AV434" s="14" t="s">
        <v>81</v>
      </c>
      <c r="AW434" s="14" t="s">
        <v>32</v>
      </c>
      <c r="AX434" s="14" t="s">
        <v>71</v>
      </c>
      <c r="AY434" s="244" t="s">
        <v>126</v>
      </c>
    </row>
    <row r="435" s="14" customFormat="1">
      <c r="A435" s="14"/>
      <c r="B435" s="234"/>
      <c r="C435" s="235"/>
      <c r="D435" s="225" t="s">
        <v>136</v>
      </c>
      <c r="E435" s="236" t="s">
        <v>19</v>
      </c>
      <c r="F435" s="237" t="s">
        <v>864</v>
      </c>
      <c r="G435" s="235"/>
      <c r="H435" s="238">
        <v>8.5839999999999996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4" t="s">
        <v>136</v>
      </c>
      <c r="AU435" s="244" t="s">
        <v>81</v>
      </c>
      <c r="AV435" s="14" t="s">
        <v>81</v>
      </c>
      <c r="AW435" s="14" t="s">
        <v>32</v>
      </c>
      <c r="AX435" s="14" t="s">
        <v>71</v>
      </c>
      <c r="AY435" s="244" t="s">
        <v>126</v>
      </c>
    </row>
    <row r="436" s="15" customFormat="1">
      <c r="A436" s="15"/>
      <c r="B436" s="245"/>
      <c r="C436" s="246"/>
      <c r="D436" s="225" t="s">
        <v>136</v>
      </c>
      <c r="E436" s="247" t="s">
        <v>19</v>
      </c>
      <c r="F436" s="248" t="s">
        <v>139</v>
      </c>
      <c r="G436" s="246"/>
      <c r="H436" s="249">
        <v>108.904</v>
      </c>
      <c r="I436" s="250"/>
      <c r="J436" s="246"/>
      <c r="K436" s="246"/>
      <c r="L436" s="251"/>
      <c r="M436" s="252"/>
      <c r="N436" s="253"/>
      <c r="O436" s="253"/>
      <c r="P436" s="253"/>
      <c r="Q436" s="253"/>
      <c r="R436" s="253"/>
      <c r="S436" s="253"/>
      <c r="T436" s="25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5" t="s">
        <v>136</v>
      </c>
      <c r="AU436" s="255" t="s">
        <v>81</v>
      </c>
      <c r="AV436" s="15" t="s">
        <v>133</v>
      </c>
      <c r="AW436" s="15" t="s">
        <v>32</v>
      </c>
      <c r="AX436" s="15" t="s">
        <v>79</v>
      </c>
      <c r="AY436" s="255" t="s">
        <v>126</v>
      </c>
    </row>
    <row r="437" s="2" customFormat="1" ht="24.15" customHeight="1">
      <c r="A437" s="39"/>
      <c r="B437" s="40"/>
      <c r="C437" s="205" t="s">
        <v>553</v>
      </c>
      <c r="D437" s="205" t="s">
        <v>128</v>
      </c>
      <c r="E437" s="206" t="s">
        <v>559</v>
      </c>
      <c r="F437" s="207" t="s">
        <v>560</v>
      </c>
      <c r="G437" s="208" t="s">
        <v>224</v>
      </c>
      <c r="H437" s="209">
        <v>3.097</v>
      </c>
      <c r="I437" s="210"/>
      <c r="J437" s="211">
        <f>ROUND(I437*H437,2)</f>
        <v>0</v>
      </c>
      <c r="K437" s="207" t="s">
        <v>132</v>
      </c>
      <c r="L437" s="45"/>
      <c r="M437" s="212" t="s">
        <v>19</v>
      </c>
      <c r="N437" s="213" t="s">
        <v>42</v>
      </c>
      <c r="O437" s="85"/>
      <c r="P437" s="214">
        <f>O437*H437</f>
        <v>0</v>
      </c>
      <c r="Q437" s="214">
        <v>0</v>
      </c>
      <c r="R437" s="214">
        <f>Q437*H437</f>
        <v>0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133</v>
      </c>
      <c r="AT437" s="216" t="s">
        <v>128</v>
      </c>
      <c r="AU437" s="216" t="s">
        <v>81</v>
      </c>
      <c r="AY437" s="18" t="s">
        <v>126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79</v>
      </c>
      <c r="BK437" s="217">
        <f>ROUND(I437*H437,2)</f>
        <v>0</v>
      </c>
      <c r="BL437" s="18" t="s">
        <v>133</v>
      </c>
      <c r="BM437" s="216" t="s">
        <v>555</v>
      </c>
    </row>
    <row r="438" s="2" customFormat="1">
      <c r="A438" s="39"/>
      <c r="B438" s="40"/>
      <c r="C438" s="41"/>
      <c r="D438" s="218" t="s">
        <v>134</v>
      </c>
      <c r="E438" s="41"/>
      <c r="F438" s="219" t="s">
        <v>562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134</v>
      </c>
      <c r="AU438" s="18" t="s">
        <v>81</v>
      </c>
    </row>
    <row r="439" s="14" customFormat="1">
      <c r="A439" s="14"/>
      <c r="B439" s="234"/>
      <c r="C439" s="235"/>
      <c r="D439" s="225" t="s">
        <v>136</v>
      </c>
      <c r="E439" s="236" t="s">
        <v>19</v>
      </c>
      <c r="F439" s="237" t="s">
        <v>865</v>
      </c>
      <c r="G439" s="235"/>
      <c r="H439" s="238">
        <v>3.097</v>
      </c>
      <c r="I439" s="239"/>
      <c r="J439" s="235"/>
      <c r="K439" s="235"/>
      <c r="L439" s="240"/>
      <c r="M439" s="241"/>
      <c r="N439" s="242"/>
      <c r="O439" s="242"/>
      <c r="P439" s="242"/>
      <c r="Q439" s="242"/>
      <c r="R439" s="242"/>
      <c r="S439" s="242"/>
      <c r="T439" s="24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4" t="s">
        <v>136</v>
      </c>
      <c r="AU439" s="244" t="s">
        <v>81</v>
      </c>
      <c r="AV439" s="14" t="s">
        <v>81</v>
      </c>
      <c r="AW439" s="14" t="s">
        <v>32</v>
      </c>
      <c r="AX439" s="14" t="s">
        <v>71</v>
      </c>
      <c r="AY439" s="244" t="s">
        <v>126</v>
      </c>
    </row>
    <row r="440" s="15" customFormat="1">
      <c r="A440" s="15"/>
      <c r="B440" s="245"/>
      <c r="C440" s="246"/>
      <c r="D440" s="225" t="s">
        <v>136</v>
      </c>
      <c r="E440" s="247" t="s">
        <v>19</v>
      </c>
      <c r="F440" s="248" t="s">
        <v>139</v>
      </c>
      <c r="G440" s="246"/>
      <c r="H440" s="249">
        <v>3.097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5" t="s">
        <v>136</v>
      </c>
      <c r="AU440" s="255" t="s">
        <v>81</v>
      </c>
      <c r="AV440" s="15" t="s">
        <v>133</v>
      </c>
      <c r="AW440" s="15" t="s">
        <v>32</v>
      </c>
      <c r="AX440" s="15" t="s">
        <v>79</v>
      </c>
      <c r="AY440" s="255" t="s">
        <v>126</v>
      </c>
    </row>
    <row r="441" s="12" customFormat="1" ht="22.8" customHeight="1">
      <c r="A441" s="12"/>
      <c r="B441" s="189"/>
      <c r="C441" s="190"/>
      <c r="D441" s="191" t="s">
        <v>70</v>
      </c>
      <c r="E441" s="203" t="s">
        <v>564</v>
      </c>
      <c r="F441" s="203" t="s">
        <v>565</v>
      </c>
      <c r="G441" s="190"/>
      <c r="H441" s="190"/>
      <c r="I441" s="193"/>
      <c r="J441" s="204">
        <f>BK441</f>
        <v>0</v>
      </c>
      <c r="K441" s="190"/>
      <c r="L441" s="195"/>
      <c r="M441" s="196"/>
      <c r="N441" s="197"/>
      <c r="O441" s="197"/>
      <c r="P441" s="198">
        <f>SUM(P442:P443)</f>
        <v>0</v>
      </c>
      <c r="Q441" s="197"/>
      <c r="R441" s="198">
        <f>SUM(R442:R443)</f>
        <v>0</v>
      </c>
      <c r="S441" s="197"/>
      <c r="T441" s="199">
        <f>SUM(T442:T443)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00" t="s">
        <v>79</v>
      </c>
      <c r="AT441" s="201" t="s">
        <v>70</v>
      </c>
      <c r="AU441" s="201" t="s">
        <v>79</v>
      </c>
      <c r="AY441" s="200" t="s">
        <v>126</v>
      </c>
      <c r="BK441" s="202">
        <f>SUM(BK442:BK443)</f>
        <v>0</v>
      </c>
    </row>
    <row r="442" s="2" customFormat="1" ht="24.15" customHeight="1">
      <c r="A442" s="39"/>
      <c r="B442" s="40"/>
      <c r="C442" s="205" t="s">
        <v>366</v>
      </c>
      <c r="D442" s="205" t="s">
        <v>128</v>
      </c>
      <c r="E442" s="206" t="s">
        <v>567</v>
      </c>
      <c r="F442" s="207" t="s">
        <v>568</v>
      </c>
      <c r="G442" s="208" t="s">
        <v>224</v>
      </c>
      <c r="H442" s="209">
        <v>425.99000000000001</v>
      </c>
      <c r="I442" s="210"/>
      <c r="J442" s="211">
        <f>ROUND(I442*H442,2)</f>
        <v>0</v>
      </c>
      <c r="K442" s="207" t="s">
        <v>150</v>
      </c>
      <c r="L442" s="45"/>
      <c r="M442" s="212" t="s">
        <v>19</v>
      </c>
      <c r="N442" s="213" t="s">
        <v>42</v>
      </c>
      <c r="O442" s="85"/>
      <c r="P442" s="214">
        <f>O442*H442</f>
        <v>0</v>
      </c>
      <c r="Q442" s="214">
        <v>0</v>
      </c>
      <c r="R442" s="214">
        <f>Q442*H442</f>
        <v>0</v>
      </c>
      <c r="S442" s="214">
        <v>0</v>
      </c>
      <c r="T442" s="215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6" t="s">
        <v>133</v>
      </c>
      <c r="AT442" s="216" t="s">
        <v>128</v>
      </c>
      <c r="AU442" s="216" t="s">
        <v>81</v>
      </c>
      <c r="AY442" s="18" t="s">
        <v>126</v>
      </c>
      <c r="BE442" s="217">
        <f>IF(N442="základní",J442,0)</f>
        <v>0</v>
      </c>
      <c r="BF442" s="217">
        <f>IF(N442="snížená",J442,0)</f>
        <v>0</v>
      </c>
      <c r="BG442" s="217">
        <f>IF(N442="zákl. přenesená",J442,0)</f>
        <v>0</v>
      </c>
      <c r="BH442" s="217">
        <f>IF(N442="sníž. přenesená",J442,0)</f>
        <v>0</v>
      </c>
      <c r="BI442" s="217">
        <f>IF(N442="nulová",J442,0)</f>
        <v>0</v>
      </c>
      <c r="BJ442" s="18" t="s">
        <v>79</v>
      </c>
      <c r="BK442" s="217">
        <f>ROUND(I442*H442,2)</f>
        <v>0</v>
      </c>
      <c r="BL442" s="18" t="s">
        <v>133</v>
      </c>
      <c r="BM442" s="216" t="s">
        <v>561</v>
      </c>
    </row>
    <row r="443" s="2" customFormat="1">
      <c r="A443" s="39"/>
      <c r="B443" s="40"/>
      <c r="C443" s="41"/>
      <c r="D443" s="218" t="s">
        <v>134</v>
      </c>
      <c r="E443" s="41"/>
      <c r="F443" s="219" t="s">
        <v>570</v>
      </c>
      <c r="G443" s="41"/>
      <c r="H443" s="41"/>
      <c r="I443" s="220"/>
      <c r="J443" s="41"/>
      <c r="K443" s="41"/>
      <c r="L443" s="45"/>
      <c r="M443" s="221"/>
      <c r="N443" s="222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134</v>
      </c>
      <c r="AU443" s="18" t="s">
        <v>81</v>
      </c>
    </row>
    <row r="444" s="12" customFormat="1" ht="25.92" customHeight="1">
      <c r="A444" s="12"/>
      <c r="B444" s="189"/>
      <c r="C444" s="190"/>
      <c r="D444" s="191" t="s">
        <v>70</v>
      </c>
      <c r="E444" s="192" t="s">
        <v>571</v>
      </c>
      <c r="F444" s="192" t="s">
        <v>572</v>
      </c>
      <c r="G444" s="190"/>
      <c r="H444" s="190"/>
      <c r="I444" s="193"/>
      <c r="J444" s="194">
        <f>BK444</f>
        <v>0</v>
      </c>
      <c r="K444" s="190"/>
      <c r="L444" s="195"/>
      <c r="M444" s="196"/>
      <c r="N444" s="197"/>
      <c r="O444" s="197"/>
      <c r="P444" s="198">
        <f>P445</f>
        <v>0</v>
      </c>
      <c r="Q444" s="197"/>
      <c r="R444" s="198">
        <f>R445</f>
        <v>0</v>
      </c>
      <c r="S444" s="197"/>
      <c r="T444" s="199">
        <f>T445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0" t="s">
        <v>81</v>
      </c>
      <c r="AT444" s="201" t="s">
        <v>70</v>
      </c>
      <c r="AU444" s="201" t="s">
        <v>71</v>
      </c>
      <c r="AY444" s="200" t="s">
        <v>126</v>
      </c>
      <c r="BK444" s="202">
        <f>BK445</f>
        <v>0</v>
      </c>
    </row>
    <row r="445" s="12" customFormat="1" ht="22.8" customHeight="1">
      <c r="A445" s="12"/>
      <c r="B445" s="189"/>
      <c r="C445" s="190"/>
      <c r="D445" s="191" t="s">
        <v>70</v>
      </c>
      <c r="E445" s="203" t="s">
        <v>573</v>
      </c>
      <c r="F445" s="203" t="s">
        <v>574</v>
      </c>
      <c r="G445" s="190"/>
      <c r="H445" s="190"/>
      <c r="I445" s="193"/>
      <c r="J445" s="204">
        <f>BK445</f>
        <v>0</v>
      </c>
      <c r="K445" s="190"/>
      <c r="L445" s="195"/>
      <c r="M445" s="196"/>
      <c r="N445" s="197"/>
      <c r="O445" s="197"/>
      <c r="P445" s="198">
        <f>SUM(P446:P452)</f>
        <v>0</v>
      </c>
      <c r="Q445" s="197"/>
      <c r="R445" s="198">
        <f>SUM(R446:R452)</f>
        <v>0</v>
      </c>
      <c r="S445" s="197"/>
      <c r="T445" s="199">
        <f>SUM(T446:T452)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0" t="s">
        <v>81</v>
      </c>
      <c r="AT445" s="201" t="s">
        <v>70</v>
      </c>
      <c r="AU445" s="201" t="s">
        <v>79</v>
      </c>
      <c r="AY445" s="200" t="s">
        <v>126</v>
      </c>
      <c r="BK445" s="202">
        <f>SUM(BK446:BK452)</f>
        <v>0</v>
      </c>
    </row>
    <row r="446" s="2" customFormat="1" ht="24.15" customHeight="1">
      <c r="A446" s="39"/>
      <c r="B446" s="40"/>
      <c r="C446" s="205" t="s">
        <v>566</v>
      </c>
      <c r="D446" s="205" t="s">
        <v>128</v>
      </c>
      <c r="E446" s="206" t="s">
        <v>575</v>
      </c>
      <c r="F446" s="207" t="s">
        <v>576</v>
      </c>
      <c r="G446" s="208" t="s">
        <v>131</v>
      </c>
      <c r="H446" s="209">
        <v>91.319999999999993</v>
      </c>
      <c r="I446" s="210"/>
      <c r="J446" s="211">
        <f>ROUND(I446*H446,2)</f>
        <v>0</v>
      </c>
      <c r="K446" s="207" t="s">
        <v>132</v>
      </c>
      <c r="L446" s="45"/>
      <c r="M446" s="212" t="s">
        <v>19</v>
      </c>
      <c r="N446" s="213" t="s">
        <v>42</v>
      </c>
      <c r="O446" s="85"/>
      <c r="P446" s="214">
        <f>O446*H446</f>
        <v>0</v>
      </c>
      <c r="Q446" s="214">
        <v>0</v>
      </c>
      <c r="R446" s="214">
        <f>Q446*H446</f>
        <v>0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186</v>
      </c>
      <c r="AT446" s="216" t="s">
        <v>128</v>
      </c>
      <c r="AU446" s="216" t="s">
        <v>81</v>
      </c>
      <c r="AY446" s="18" t="s">
        <v>126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79</v>
      </c>
      <c r="BK446" s="217">
        <f>ROUND(I446*H446,2)</f>
        <v>0</v>
      </c>
      <c r="BL446" s="18" t="s">
        <v>186</v>
      </c>
      <c r="BM446" s="216" t="s">
        <v>569</v>
      </c>
    </row>
    <row r="447" s="2" customFormat="1">
      <c r="A447" s="39"/>
      <c r="B447" s="40"/>
      <c r="C447" s="41"/>
      <c r="D447" s="218" t="s">
        <v>134</v>
      </c>
      <c r="E447" s="41"/>
      <c r="F447" s="219" t="s">
        <v>578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134</v>
      </c>
      <c r="AU447" s="18" t="s">
        <v>81</v>
      </c>
    </row>
    <row r="448" s="14" customFormat="1">
      <c r="A448" s="14"/>
      <c r="B448" s="234"/>
      <c r="C448" s="235"/>
      <c r="D448" s="225" t="s">
        <v>136</v>
      </c>
      <c r="E448" s="236" t="s">
        <v>19</v>
      </c>
      <c r="F448" s="237" t="s">
        <v>866</v>
      </c>
      <c r="G448" s="235"/>
      <c r="H448" s="238">
        <v>46.5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4" t="s">
        <v>136</v>
      </c>
      <c r="AU448" s="244" t="s">
        <v>81</v>
      </c>
      <c r="AV448" s="14" t="s">
        <v>81</v>
      </c>
      <c r="AW448" s="14" t="s">
        <v>32</v>
      </c>
      <c r="AX448" s="14" t="s">
        <v>71</v>
      </c>
      <c r="AY448" s="244" t="s">
        <v>126</v>
      </c>
    </row>
    <row r="449" s="14" customFormat="1">
      <c r="A449" s="14"/>
      <c r="B449" s="234"/>
      <c r="C449" s="235"/>
      <c r="D449" s="225" t="s">
        <v>136</v>
      </c>
      <c r="E449" s="236" t="s">
        <v>19</v>
      </c>
      <c r="F449" s="237" t="s">
        <v>867</v>
      </c>
      <c r="G449" s="235"/>
      <c r="H449" s="238">
        <v>44.82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4" t="s">
        <v>136</v>
      </c>
      <c r="AU449" s="244" t="s">
        <v>81</v>
      </c>
      <c r="AV449" s="14" t="s">
        <v>81</v>
      </c>
      <c r="AW449" s="14" t="s">
        <v>32</v>
      </c>
      <c r="AX449" s="14" t="s">
        <v>71</v>
      </c>
      <c r="AY449" s="244" t="s">
        <v>126</v>
      </c>
    </row>
    <row r="450" s="15" customFormat="1">
      <c r="A450" s="15"/>
      <c r="B450" s="245"/>
      <c r="C450" s="246"/>
      <c r="D450" s="225" t="s">
        <v>136</v>
      </c>
      <c r="E450" s="247" t="s">
        <v>19</v>
      </c>
      <c r="F450" s="248" t="s">
        <v>139</v>
      </c>
      <c r="G450" s="246"/>
      <c r="H450" s="249">
        <v>91.319999999999993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5" t="s">
        <v>136</v>
      </c>
      <c r="AU450" s="255" t="s">
        <v>81</v>
      </c>
      <c r="AV450" s="15" t="s">
        <v>133</v>
      </c>
      <c r="AW450" s="15" t="s">
        <v>32</v>
      </c>
      <c r="AX450" s="15" t="s">
        <v>79</v>
      </c>
      <c r="AY450" s="255" t="s">
        <v>126</v>
      </c>
    </row>
    <row r="451" s="2" customFormat="1" ht="24.15" customHeight="1">
      <c r="A451" s="39"/>
      <c r="B451" s="40"/>
      <c r="C451" s="205" t="s">
        <v>370</v>
      </c>
      <c r="D451" s="205" t="s">
        <v>128</v>
      </c>
      <c r="E451" s="206" t="s">
        <v>582</v>
      </c>
      <c r="F451" s="207" t="s">
        <v>583</v>
      </c>
      <c r="G451" s="208" t="s">
        <v>224</v>
      </c>
      <c r="H451" s="209">
        <v>0.072999999999999995</v>
      </c>
      <c r="I451" s="210"/>
      <c r="J451" s="211">
        <f>ROUND(I451*H451,2)</f>
        <v>0</v>
      </c>
      <c r="K451" s="207" t="s">
        <v>132</v>
      </c>
      <c r="L451" s="45"/>
      <c r="M451" s="212" t="s">
        <v>19</v>
      </c>
      <c r="N451" s="213" t="s">
        <v>42</v>
      </c>
      <c r="O451" s="85"/>
      <c r="P451" s="214">
        <f>O451*H451</f>
        <v>0</v>
      </c>
      <c r="Q451" s="214">
        <v>0</v>
      </c>
      <c r="R451" s="214">
        <f>Q451*H451</f>
        <v>0</v>
      </c>
      <c r="S451" s="214">
        <v>0</v>
      </c>
      <c r="T451" s="215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6" t="s">
        <v>186</v>
      </c>
      <c r="AT451" s="216" t="s">
        <v>128</v>
      </c>
      <c r="AU451" s="216" t="s">
        <v>81</v>
      </c>
      <c r="AY451" s="18" t="s">
        <v>126</v>
      </c>
      <c r="BE451" s="217">
        <f>IF(N451="základní",J451,0)</f>
        <v>0</v>
      </c>
      <c r="BF451" s="217">
        <f>IF(N451="snížená",J451,0)</f>
        <v>0</v>
      </c>
      <c r="BG451" s="217">
        <f>IF(N451="zákl. přenesená",J451,0)</f>
        <v>0</v>
      </c>
      <c r="BH451" s="217">
        <f>IF(N451="sníž. přenesená",J451,0)</f>
        <v>0</v>
      </c>
      <c r="BI451" s="217">
        <f>IF(N451="nulová",J451,0)</f>
        <v>0</v>
      </c>
      <c r="BJ451" s="18" t="s">
        <v>79</v>
      </c>
      <c r="BK451" s="217">
        <f>ROUND(I451*H451,2)</f>
        <v>0</v>
      </c>
      <c r="BL451" s="18" t="s">
        <v>186</v>
      </c>
      <c r="BM451" s="216" t="s">
        <v>577</v>
      </c>
    </row>
    <row r="452" s="2" customFormat="1">
      <c r="A452" s="39"/>
      <c r="B452" s="40"/>
      <c r="C452" s="41"/>
      <c r="D452" s="218" t="s">
        <v>134</v>
      </c>
      <c r="E452" s="41"/>
      <c r="F452" s="219" t="s">
        <v>585</v>
      </c>
      <c r="G452" s="41"/>
      <c r="H452" s="41"/>
      <c r="I452" s="220"/>
      <c r="J452" s="41"/>
      <c r="K452" s="41"/>
      <c r="L452" s="45"/>
      <c r="M452" s="221"/>
      <c r="N452" s="222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134</v>
      </c>
      <c r="AU452" s="18" t="s">
        <v>81</v>
      </c>
    </row>
    <row r="453" s="12" customFormat="1" ht="25.92" customHeight="1">
      <c r="A453" s="12"/>
      <c r="B453" s="189"/>
      <c r="C453" s="190"/>
      <c r="D453" s="191" t="s">
        <v>70</v>
      </c>
      <c r="E453" s="192" t="s">
        <v>586</v>
      </c>
      <c r="F453" s="192" t="s">
        <v>587</v>
      </c>
      <c r="G453" s="190"/>
      <c r="H453" s="190"/>
      <c r="I453" s="193"/>
      <c r="J453" s="194">
        <f>BK453</f>
        <v>0</v>
      </c>
      <c r="K453" s="190"/>
      <c r="L453" s="195"/>
      <c r="M453" s="196"/>
      <c r="N453" s="197"/>
      <c r="O453" s="197"/>
      <c r="P453" s="198">
        <f>SUM(P454:P455)</f>
        <v>0</v>
      </c>
      <c r="Q453" s="197"/>
      <c r="R453" s="198">
        <f>SUM(R454:R455)</f>
        <v>0</v>
      </c>
      <c r="S453" s="197"/>
      <c r="T453" s="199">
        <f>SUM(T454:T455)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0" t="s">
        <v>133</v>
      </c>
      <c r="AT453" s="201" t="s">
        <v>70</v>
      </c>
      <c r="AU453" s="201" t="s">
        <v>71</v>
      </c>
      <c r="AY453" s="200" t="s">
        <v>126</v>
      </c>
      <c r="BK453" s="202">
        <f>SUM(BK454:BK455)</f>
        <v>0</v>
      </c>
    </row>
    <row r="454" s="2" customFormat="1" ht="16.5" customHeight="1">
      <c r="A454" s="39"/>
      <c r="B454" s="40"/>
      <c r="C454" s="205" t="s">
        <v>581</v>
      </c>
      <c r="D454" s="205" t="s">
        <v>128</v>
      </c>
      <c r="E454" s="206" t="s">
        <v>588</v>
      </c>
      <c r="F454" s="207" t="s">
        <v>589</v>
      </c>
      <c r="G454" s="208" t="s">
        <v>590</v>
      </c>
      <c r="H454" s="209">
        <v>20</v>
      </c>
      <c r="I454" s="210"/>
      <c r="J454" s="211">
        <f>ROUND(I454*H454,2)</f>
        <v>0</v>
      </c>
      <c r="K454" s="207" t="s">
        <v>150</v>
      </c>
      <c r="L454" s="45"/>
      <c r="M454" s="212" t="s">
        <v>19</v>
      </c>
      <c r="N454" s="213" t="s">
        <v>42</v>
      </c>
      <c r="O454" s="85"/>
      <c r="P454" s="214">
        <f>O454*H454</f>
        <v>0</v>
      </c>
      <c r="Q454" s="214">
        <v>0</v>
      </c>
      <c r="R454" s="214">
        <f>Q454*H454</f>
        <v>0</v>
      </c>
      <c r="S454" s="214">
        <v>0</v>
      </c>
      <c r="T454" s="215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6" t="s">
        <v>591</v>
      </c>
      <c r="AT454" s="216" t="s">
        <v>128</v>
      </c>
      <c r="AU454" s="216" t="s">
        <v>79</v>
      </c>
      <c r="AY454" s="18" t="s">
        <v>126</v>
      </c>
      <c r="BE454" s="217">
        <f>IF(N454="základní",J454,0)</f>
        <v>0</v>
      </c>
      <c r="BF454" s="217">
        <f>IF(N454="snížená",J454,0)</f>
        <v>0</v>
      </c>
      <c r="BG454" s="217">
        <f>IF(N454="zákl. přenesená",J454,0)</f>
        <v>0</v>
      </c>
      <c r="BH454" s="217">
        <f>IF(N454="sníž. přenesená",J454,0)</f>
        <v>0</v>
      </c>
      <c r="BI454" s="217">
        <f>IF(N454="nulová",J454,0)</f>
        <v>0</v>
      </c>
      <c r="BJ454" s="18" t="s">
        <v>79</v>
      </c>
      <c r="BK454" s="217">
        <f>ROUND(I454*H454,2)</f>
        <v>0</v>
      </c>
      <c r="BL454" s="18" t="s">
        <v>591</v>
      </c>
      <c r="BM454" s="216" t="s">
        <v>584</v>
      </c>
    </row>
    <row r="455" s="2" customFormat="1">
      <c r="A455" s="39"/>
      <c r="B455" s="40"/>
      <c r="C455" s="41"/>
      <c r="D455" s="218" t="s">
        <v>134</v>
      </c>
      <c r="E455" s="41"/>
      <c r="F455" s="219" t="s">
        <v>593</v>
      </c>
      <c r="G455" s="41"/>
      <c r="H455" s="41"/>
      <c r="I455" s="220"/>
      <c r="J455" s="41"/>
      <c r="K455" s="41"/>
      <c r="L455" s="45"/>
      <c r="M455" s="221"/>
      <c r="N455" s="222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134</v>
      </c>
      <c r="AU455" s="18" t="s">
        <v>79</v>
      </c>
    </row>
    <row r="456" s="12" customFormat="1" ht="25.92" customHeight="1">
      <c r="A456" s="12"/>
      <c r="B456" s="189"/>
      <c r="C456" s="190"/>
      <c r="D456" s="191" t="s">
        <v>70</v>
      </c>
      <c r="E456" s="192" t="s">
        <v>594</v>
      </c>
      <c r="F456" s="192" t="s">
        <v>595</v>
      </c>
      <c r="G456" s="190"/>
      <c r="H456" s="190"/>
      <c r="I456" s="193"/>
      <c r="J456" s="194">
        <f>BK456</f>
        <v>0</v>
      </c>
      <c r="K456" s="190"/>
      <c r="L456" s="195"/>
      <c r="M456" s="196"/>
      <c r="N456" s="197"/>
      <c r="O456" s="197"/>
      <c r="P456" s="198">
        <f>P457+P474+P484</f>
        <v>0</v>
      </c>
      <c r="Q456" s="197"/>
      <c r="R456" s="198">
        <f>R457+R474+R484</f>
        <v>0</v>
      </c>
      <c r="S456" s="197"/>
      <c r="T456" s="199">
        <f>T457+T474+T484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0" t="s">
        <v>159</v>
      </c>
      <c r="AT456" s="201" t="s">
        <v>70</v>
      </c>
      <c r="AU456" s="201" t="s">
        <v>71</v>
      </c>
      <c r="AY456" s="200" t="s">
        <v>126</v>
      </c>
      <c r="BK456" s="202">
        <f>BK457+BK474+BK484</f>
        <v>0</v>
      </c>
    </row>
    <row r="457" s="12" customFormat="1" ht="22.8" customHeight="1">
      <c r="A457" s="12"/>
      <c r="B457" s="189"/>
      <c r="C457" s="190"/>
      <c r="D457" s="191" t="s">
        <v>70</v>
      </c>
      <c r="E457" s="203" t="s">
        <v>596</v>
      </c>
      <c r="F457" s="203" t="s">
        <v>597</v>
      </c>
      <c r="G457" s="190"/>
      <c r="H457" s="190"/>
      <c r="I457" s="193"/>
      <c r="J457" s="204">
        <f>BK457</f>
        <v>0</v>
      </c>
      <c r="K457" s="190"/>
      <c r="L457" s="195"/>
      <c r="M457" s="196"/>
      <c r="N457" s="197"/>
      <c r="O457" s="197"/>
      <c r="P457" s="198">
        <f>SUM(P458:P473)</f>
        <v>0</v>
      </c>
      <c r="Q457" s="197"/>
      <c r="R457" s="198">
        <f>SUM(R458:R473)</f>
        <v>0</v>
      </c>
      <c r="S457" s="197"/>
      <c r="T457" s="199">
        <f>SUM(T458:T473)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0" t="s">
        <v>159</v>
      </c>
      <c r="AT457" s="201" t="s">
        <v>70</v>
      </c>
      <c r="AU457" s="201" t="s">
        <v>79</v>
      </c>
      <c r="AY457" s="200" t="s">
        <v>126</v>
      </c>
      <c r="BK457" s="202">
        <f>SUM(BK458:BK473)</f>
        <v>0</v>
      </c>
    </row>
    <row r="458" s="2" customFormat="1" ht="16.5" customHeight="1">
      <c r="A458" s="39"/>
      <c r="B458" s="40"/>
      <c r="C458" s="205" t="s">
        <v>375</v>
      </c>
      <c r="D458" s="205" t="s">
        <v>128</v>
      </c>
      <c r="E458" s="206" t="s">
        <v>599</v>
      </c>
      <c r="F458" s="207" t="s">
        <v>600</v>
      </c>
      <c r="G458" s="208" t="s">
        <v>601</v>
      </c>
      <c r="H458" s="209">
        <v>15</v>
      </c>
      <c r="I458" s="210"/>
      <c r="J458" s="211">
        <f>ROUND(I458*H458,2)</f>
        <v>0</v>
      </c>
      <c r="K458" s="207" t="s">
        <v>19</v>
      </c>
      <c r="L458" s="45"/>
      <c r="M458" s="212" t="s">
        <v>19</v>
      </c>
      <c r="N458" s="213" t="s">
        <v>42</v>
      </c>
      <c r="O458" s="85"/>
      <c r="P458" s="214">
        <f>O458*H458</f>
        <v>0</v>
      </c>
      <c r="Q458" s="214">
        <v>0</v>
      </c>
      <c r="R458" s="214">
        <f>Q458*H458</f>
        <v>0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133</v>
      </c>
      <c r="AT458" s="216" t="s">
        <v>128</v>
      </c>
      <c r="AU458" s="216" t="s">
        <v>81</v>
      </c>
      <c r="AY458" s="18" t="s">
        <v>126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79</v>
      </c>
      <c r="BK458" s="217">
        <f>ROUND(I458*H458,2)</f>
        <v>0</v>
      </c>
      <c r="BL458" s="18" t="s">
        <v>133</v>
      </c>
      <c r="BM458" s="216" t="s">
        <v>592</v>
      </c>
    </row>
    <row r="459" s="13" customFormat="1">
      <c r="A459" s="13"/>
      <c r="B459" s="223"/>
      <c r="C459" s="224"/>
      <c r="D459" s="225" t="s">
        <v>136</v>
      </c>
      <c r="E459" s="226" t="s">
        <v>19</v>
      </c>
      <c r="F459" s="227" t="s">
        <v>603</v>
      </c>
      <c r="G459" s="224"/>
      <c r="H459" s="226" t="s">
        <v>19</v>
      </c>
      <c r="I459" s="228"/>
      <c r="J459" s="224"/>
      <c r="K459" s="224"/>
      <c r="L459" s="229"/>
      <c r="M459" s="230"/>
      <c r="N459" s="231"/>
      <c r="O459" s="231"/>
      <c r="P459" s="231"/>
      <c r="Q459" s="231"/>
      <c r="R459" s="231"/>
      <c r="S459" s="231"/>
      <c r="T459" s="23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3" t="s">
        <v>136</v>
      </c>
      <c r="AU459" s="233" t="s">
        <v>81</v>
      </c>
      <c r="AV459" s="13" t="s">
        <v>79</v>
      </c>
      <c r="AW459" s="13" t="s">
        <v>32</v>
      </c>
      <c r="AX459" s="13" t="s">
        <v>71</v>
      </c>
      <c r="AY459" s="233" t="s">
        <v>126</v>
      </c>
    </row>
    <row r="460" s="14" customFormat="1">
      <c r="A460" s="14"/>
      <c r="B460" s="234"/>
      <c r="C460" s="235"/>
      <c r="D460" s="225" t="s">
        <v>136</v>
      </c>
      <c r="E460" s="236" t="s">
        <v>19</v>
      </c>
      <c r="F460" s="237" t="s">
        <v>8</v>
      </c>
      <c r="G460" s="235"/>
      <c r="H460" s="238">
        <v>15</v>
      </c>
      <c r="I460" s="239"/>
      <c r="J460" s="235"/>
      <c r="K460" s="235"/>
      <c r="L460" s="240"/>
      <c r="M460" s="241"/>
      <c r="N460" s="242"/>
      <c r="O460" s="242"/>
      <c r="P460" s="242"/>
      <c r="Q460" s="242"/>
      <c r="R460" s="242"/>
      <c r="S460" s="242"/>
      <c r="T460" s="24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4" t="s">
        <v>136</v>
      </c>
      <c r="AU460" s="244" t="s">
        <v>81</v>
      </c>
      <c r="AV460" s="14" t="s">
        <v>81</v>
      </c>
      <c r="AW460" s="14" t="s">
        <v>32</v>
      </c>
      <c r="AX460" s="14" t="s">
        <v>71</v>
      </c>
      <c r="AY460" s="244" t="s">
        <v>126</v>
      </c>
    </row>
    <row r="461" s="15" customFormat="1">
      <c r="A461" s="15"/>
      <c r="B461" s="245"/>
      <c r="C461" s="246"/>
      <c r="D461" s="225" t="s">
        <v>136</v>
      </c>
      <c r="E461" s="247" t="s">
        <v>19</v>
      </c>
      <c r="F461" s="248" t="s">
        <v>139</v>
      </c>
      <c r="G461" s="246"/>
      <c r="H461" s="249">
        <v>15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5" t="s">
        <v>136</v>
      </c>
      <c r="AU461" s="255" t="s">
        <v>81</v>
      </c>
      <c r="AV461" s="15" t="s">
        <v>133</v>
      </c>
      <c r="AW461" s="15" t="s">
        <v>32</v>
      </c>
      <c r="AX461" s="15" t="s">
        <v>79</v>
      </c>
      <c r="AY461" s="255" t="s">
        <v>126</v>
      </c>
    </row>
    <row r="462" s="2" customFormat="1" ht="16.5" customHeight="1">
      <c r="A462" s="39"/>
      <c r="B462" s="40"/>
      <c r="C462" s="205" t="s">
        <v>598</v>
      </c>
      <c r="D462" s="205" t="s">
        <v>128</v>
      </c>
      <c r="E462" s="206" t="s">
        <v>604</v>
      </c>
      <c r="F462" s="207" t="s">
        <v>605</v>
      </c>
      <c r="G462" s="208" t="s">
        <v>601</v>
      </c>
      <c r="H462" s="209">
        <v>10</v>
      </c>
      <c r="I462" s="210"/>
      <c r="J462" s="211">
        <f>ROUND(I462*H462,2)</f>
        <v>0</v>
      </c>
      <c r="K462" s="207" t="s">
        <v>19</v>
      </c>
      <c r="L462" s="45"/>
      <c r="M462" s="212" t="s">
        <v>19</v>
      </c>
      <c r="N462" s="213" t="s">
        <v>42</v>
      </c>
      <c r="O462" s="85"/>
      <c r="P462" s="214">
        <f>O462*H462</f>
        <v>0</v>
      </c>
      <c r="Q462" s="214">
        <v>0</v>
      </c>
      <c r="R462" s="214">
        <f>Q462*H462</f>
        <v>0</v>
      </c>
      <c r="S462" s="214">
        <v>0</v>
      </c>
      <c r="T462" s="215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6" t="s">
        <v>133</v>
      </c>
      <c r="AT462" s="216" t="s">
        <v>128</v>
      </c>
      <c r="AU462" s="216" t="s">
        <v>81</v>
      </c>
      <c r="AY462" s="18" t="s">
        <v>126</v>
      </c>
      <c r="BE462" s="217">
        <f>IF(N462="základní",J462,0)</f>
        <v>0</v>
      </c>
      <c r="BF462" s="217">
        <f>IF(N462="snížená",J462,0)</f>
        <v>0</v>
      </c>
      <c r="BG462" s="217">
        <f>IF(N462="zákl. přenesená",J462,0)</f>
        <v>0</v>
      </c>
      <c r="BH462" s="217">
        <f>IF(N462="sníž. přenesená",J462,0)</f>
        <v>0</v>
      </c>
      <c r="BI462" s="217">
        <f>IF(N462="nulová",J462,0)</f>
        <v>0</v>
      </c>
      <c r="BJ462" s="18" t="s">
        <v>79</v>
      </c>
      <c r="BK462" s="217">
        <f>ROUND(I462*H462,2)</f>
        <v>0</v>
      </c>
      <c r="BL462" s="18" t="s">
        <v>133</v>
      </c>
      <c r="BM462" s="216" t="s">
        <v>602</v>
      </c>
    </row>
    <row r="463" s="13" customFormat="1">
      <c r="A463" s="13"/>
      <c r="B463" s="223"/>
      <c r="C463" s="224"/>
      <c r="D463" s="225" t="s">
        <v>136</v>
      </c>
      <c r="E463" s="226" t="s">
        <v>19</v>
      </c>
      <c r="F463" s="227" t="s">
        <v>603</v>
      </c>
      <c r="G463" s="224"/>
      <c r="H463" s="226" t="s">
        <v>19</v>
      </c>
      <c r="I463" s="228"/>
      <c r="J463" s="224"/>
      <c r="K463" s="224"/>
      <c r="L463" s="229"/>
      <c r="M463" s="230"/>
      <c r="N463" s="231"/>
      <c r="O463" s="231"/>
      <c r="P463" s="231"/>
      <c r="Q463" s="231"/>
      <c r="R463" s="231"/>
      <c r="S463" s="231"/>
      <c r="T463" s="23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3" t="s">
        <v>136</v>
      </c>
      <c r="AU463" s="233" t="s">
        <v>81</v>
      </c>
      <c r="AV463" s="13" t="s">
        <v>79</v>
      </c>
      <c r="AW463" s="13" t="s">
        <v>32</v>
      </c>
      <c r="AX463" s="13" t="s">
        <v>71</v>
      </c>
      <c r="AY463" s="233" t="s">
        <v>126</v>
      </c>
    </row>
    <row r="464" s="14" customFormat="1">
      <c r="A464" s="14"/>
      <c r="B464" s="234"/>
      <c r="C464" s="235"/>
      <c r="D464" s="225" t="s">
        <v>136</v>
      </c>
      <c r="E464" s="236" t="s">
        <v>19</v>
      </c>
      <c r="F464" s="237" t="s">
        <v>163</v>
      </c>
      <c r="G464" s="235"/>
      <c r="H464" s="238">
        <v>10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4" t="s">
        <v>136</v>
      </c>
      <c r="AU464" s="244" t="s">
        <v>81</v>
      </c>
      <c r="AV464" s="14" t="s">
        <v>81</v>
      </c>
      <c r="AW464" s="14" t="s">
        <v>32</v>
      </c>
      <c r="AX464" s="14" t="s">
        <v>71</v>
      </c>
      <c r="AY464" s="244" t="s">
        <v>126</v>
      </c>
    </row>
    <row r="465" s="15" customFormat="1">
      <c r="A465" s="15"/>
      <c r="B465" s="245"/>
      <c r="C465" s="246"/>
      <c r="D465" s="225" t="s">
        <v>136</v>
      </c>
      <c r="E465" s="247" t="s">
        <v>19</v>
      </c>
      <c r="F465" s="248" t="s">
        <v>139</v>
      </c>
      <c r="G465" s="246"/>
      <c r="H465" s="249">
        <v>10</v>
      </c>
      <c r="I465" s="250"/>
      <c r="J465" s="246"/>
      <c r="K465" s="246"/>
      <c r="L465" s="251"/>
      <c r="M465" s="252"/>
      <c r="N465" s="253"/>
      <c r="O465" s="253"/>
      <c r="P465" s="253"/>
      <c r="Q465" s="253"/>
      <c r="R465" s="253"/>
      <c r="S465" s="253"/>
      <c r="T465" s="254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5" t="s">
        <v>136</v>
      </c>
      <c r="AU465" s="255" t="s">
        <v>81</v>
      </c>
      <c r="AV465" s="15" t="s">
        <v>133</v>
      </c>
      <c r="AW465" s="15" t="s">
        <v>32</v>
      </c>
      <c r="AX465" s="15" t="s">
        <v>79</v>
      </c>
      <c r="AY465" s="255" t="s">
        <v>126</v>
      </c>
    </row>
    <row r="466" s="2" customFormat="1" ht="16.5" customHeight="1">
      <c r="A466" s="39"/>
      <c r="B466" s="40"/>
      <c r="C466" s="205" t="s">
        <v>379</v>
      </c>
      <c r="D466" s="205" t="s">
        <v>128</v>
      </c>
      <c r="E466" s="206" t="s">
        <v>608</v>
      </c>
      <c r="F466" s="207" t="s">
        <v>609</v>
      </c>
      <c r="G466" s="208" t="s">
        <v>601</v>
      </c>
      <c r="H466" s="209">
        <v>10</v>
      </c>
      <c r="I466" s="210"/>
      <c r="J466" s="211">
        <f>ROUND(I466*H466,2)</f>
        <v>0</v>
      </c>
      <c r="K466" s="207" t="s">
        <v>19</v>
      </c>
      <c r="L466" s="45"/>
      <c r="M466" s="212" t="s">
        <v>19</v>
      </c>
      <c r="N466" s="213" t="s">
        <v>42</v>
      </c>
      <c r="O466" s="85"/>
      <c r="P466" s="214">
        <f>O466*H466</f>
        <v>0</v>
      </c>
      <c r="Q466" s="214">
        <v>0</v>
      </c>
      <c r="R466" s="214">
        <f>Q466*H466</f>
        <v>0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133</v>
      </c>
      <c r="AT466" s="216" t="s">
        <v>128</v>
      </c>
      <c r="AU466" s="216" t="s">
        <v>81</v>
      </c>
      <c r="AY466" s="18" t="s">
        <v>126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79</v>
      </c>
      <c r="BK466" s="217">
        <f>ROUND(I466*H466,2)</f>
        <v>0</v>
      </c>
      <c r="BL466" s="18" t="s">
        <v>133</v>
      </c>
      <c r="BM466" s="216" t="s">
        <v>606</v>
      </c>
    </row>
    <row r="467" s="13" customFormat="1">
      <c r="A467" s="13"/>
      <c r="B467" s="223"/>
      <c r="C467" s="224"/>
      <c r="D467" s="225" t="s">
        <v>136</v>
      </c>
      <c r="E467" s="226" t="s">
        <v>19</v>
      </c>
      <c r="F467" s="227" t="s">
        <v>603</v>
      </c>
      <c r="G467" s="224"/>
      <c r="H467" s="226" t="s">
        <v>19</v>
      </c>
      <c r="I467" s="228"/>
      <c r="J467" s="224"/>
      <c r="K467" s="224"/>
      <c r="L467" s="229"/>
      <c r="M467" s="230"/>
      <c r="N467" s="231"/>
      <c r="O467" s="231"/>
      <c r="P467" s="231"/>
      <c r="Q467" s="231"/>
      <c r="R467" s="231"/>
      <c r="S467" s="231"/>
      <c r="T467" s="23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3" t="s">
        <v>136</v>
      </c>
      <c r="AU467" s="233" t="s">
        <v>81</v>
      </c>
      <c r="AV467" s="13" t="s">
        <v>79</v>
      </c>
      <c r="AW467" s="13" t="s">
        <v>32</v>
      </c>
      <c r="AX467" s="13" t="s">
        <v>71</v>
      </c>
      <c r="AY467" s="233" t="s">
        <v>126</v>
      </c>
    </row>
    <row r="468" s="14" customFormat="1">
      <c r="A468" s="14"/>
      <c r="B468" s="234"/>
      <c r="C468" s="235"/>
      <c r="D468" s="225" t="s">
        <v>136</v>
      </c>
      <c r="E468" s="236" t="s">
        <v>19</v>
      </c>
      <c r="F468" s="237" t="s">
        <v>163</v>
      </c>
      <c r="G468" s="235"/>
      <c r="H468" s="238">
        <v>10</v>
      </c>
      <c r="I468" s="239"/>
      <c r="J468" s="235"/>
      <c r="K468" s="235"/>
      <c r="L468" s="240"/>
      <c r="M468" s="241"/>
      <c r="N468" s="242"/>
      <c r="O468" s="242"/>
      <c r="P468" s="242"/>
      <c r="Q468" s="242"/>
      <c r="R468" s="242"/>
      <c r="S468" s="242"/>
      <c r="T468" s="24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4" t="s">
        <v>136</v>
      </c>
      <c r="AU468" s="244" t="s">
        <v>81</v>
      </c>
      <c r="AV468" s="14" t="s">
        <v>81</v>
      </c>
      <c r="AW468" s="14" t="s">
        <v>32</v>
      </c>
      <c r="AX468" s="14" t="s">
        <v>71</v>
      </c>
      <c r="AY468" s="244" t="s">
        <v>126</v>
      </c>
    </row>
    <row r="469" s="15" customFormat="1">
      <c r="A469" s="15"/>
      <c r="B469" s="245"/>
      <c r="C469" s="246"/>
      <c r="D469" s="225" t="s">
        <v>136</v>
      </c>
      <c r="E469" s="247" t="s">
        <v>19</v>
      </c>
      <c r="F469" s="248" t="s">
        <v>139</v>
      </c>
      <c r="G469" s="246"/>
      <c r="H469" s="249">
        <v>10</v>
      </c>
      <c r="I469" s="250"/>
      <c r="J469" s="246"/>
      <c r="K469" s="246"/>
      <c r="L469" s="251"/>
      <c r="M469" s="252"/>
      <c r="N469" s="253"/>
      <c r="O469" s="253"/>
      <c r="P469" s="253"/>
      <c r="Q469" s="253"/>
      <c r="R469" s="253"/>
      <c r="S469" s="253"/>
      <c r="T469" s="25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5" t="s">
        <v>136</v>
      </c>
      <c r="AU469" s="255" t="s">
        <v>81</v>
      </c>
      <c r="AV469" s="15" t="s">
        <v>133</v>
      </c>
      <c r="AW469" s="15" t="s">
        <v>32</v>
      </c>
      <c r="AX469" s="15" t="s">
        <v>79</v>
      </c>
      <c r="AY469" s="255" t="s">
        <v>126</v>
      </c>
    </row>
    <row r="470" s="2" customFormat="1" ht="16.5" customHeight="1">
      <c r="A470" s="39"/>
      <c r="B470" s="40"/>
      <c r="C470" s="205" t="s">
        <v>607</v>
      </c>
      <c r="D470" s="205" t="s">
        <v>128</v>
      </c>
      <c r="E470" s="206" t="s">
        <v>611</v>
      </c>
      <c r="F470" s="207" t="s">
        <v>612</v>
      </c>
      <c r="G470" s="208" t="s">
        <v>601</v>
      </c>
      <c r="H470" s="209">
        <v>15</v>
      </c>
      <c r="I470" s="210"/>
      <c r="J470" s="211">
        <f>ROUND(I470*H470,2)</f>
        <v>0</v>
      </c>
      <c r="K470" s="207" t="s">
        <v>19</v>
      </c>
      <c r="L470" s="45"/>
      <c r="M470" s="212" t="s">
        <v>19</v>
      </c>
      <c r="N470" s="213" t="s">
        <v>42</v>
      </c>
      <c r="O470" s="85"/>
      <c r="P470" s="214">
        <f>O470*H470</f>
        <v>0</v>
      </c>
      <c r="Q470" s="214">
        <v>0</v>
      </c>
      <c r="R470" s="214">
        <f>Q470*H470</f>
        <v>0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133</v>
      </c>
      <c r="AT470" s="216" t="s">
        <v>128</v>
      </c>
      <c r="AU470" s="216" t="s">
        <v>81</v>
      </c>
      <c r="AY470" s="18" t="s">
        <v>126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79</v>
      </c>
      <c r="BK470" s="217">
        <f>ROUND(I470*H470,2)</f>
        <v>0</v>
      </c>
      <c r="BL470" s="18" t="s">
        <v>133</v>
      </c>
      <c r="BM470" s="216" t="s">
        <v>610</v>
      </c>
    </row>
    <row r="471" s="13" customFormat="1">
      <c r="A471" s="13"/>
      <c r="B471" s="223"/>
      <c r="C471" s="224"/>
      <c r="D471" s="225" t="s">
        <v>136</v>
      </c>
      <c r="E471" s="226" t="s">
        <v>19</v>
      </c>
      <c r="F471" s="227" t="s">
        <v>614</v>
      </c>
      <c r="G471" s="224"/>
      <c r="H471" s="226" t="s">
        <v>19</v>
      </c>
      <c r="I471" s="228"/>
      <c r="J471" s="224"/>
      <c r="K471" s="224"/>
      <c r="L471" s="229"/>
      <c r="M471" s="230"/>
      <c r="N471" s="231"/>
      <c r="O471" s="231"/>
      <c r="P471" s="231"/>
      <c r="Q471" s="231"/>
      <c r="R471" s="231"/>
      <c r="S471" s="231"/>
      <c r="T471" s="23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3" t="s">
        <v>136</v>
      </c>
      <c r="AU471" s="233" t="s">
        <v>81</v>
      </c>
      <c r="AV471" s="13" t="s">
        <v>79</v>
      </c>
      <c r="AW471" s="13" t="s">
        <v>32</v>
      </c>
      <c r="AX471" s="13" t="s">
        <v>71</v>
      </c>
      <c r="AY471" s="233" t="s">
        <v>126</v>
      </c>
    </row>
    <row r="472" s="14" customFormat="1">
      <c r="A472" s="14"/>
      <c r="B472" s="234"/>
      <c r="C472" s="235"/>
      <c r="D472" s="225" t="s">
        <v>136</v>
      </c>
      <c r="E472" s="236" t="s">
        <v>19</v>
      </c>
      <c r="F472" s="237" t="s">
        <v>8</v>
      </c>
      <c r="G472" s="235"/>
      <c r="H472" s="238">
        <v>15</v>
      </c>
      <c r="I472" s="239"/>
      <c r="J472" s="235"/>
      <c r="K472" s="235"/>
      <c r="L472" s="240"/>
      <c r="M472" s="241"/>
      <c r="N472" s="242"/>
      <c r="O472" s="242"/>
      <c r="P472" s="242"/>
      <c r="Q472" s="242"/>
      <c r="R472" s="242"/>
      <c r="S472" s="242"/>
      <c r="T472" s="24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4" t="s">
        <v>136</v>
      </c>
      <c r="AU472" s="244" t="s">
        <v>81</v>
      </c>
      <c r="AV472" s="14" t="s">
        <v>81</v>
      </c>
      <c r="AW472" s="14" t="s">
        <v>32</v>
      </c>
      <c r="AX472" s="14" t="s">
        <v>71</v>
      </c>
      <c r="AY472" s="244" t="s">
        <v>126</v>
      </c>
    </row>
    <row r="473" s="15" customFormat="1">
      <c r="A473" s="15"/>
      <c r="B473" s="245"/>
      <c r="C473" s="246"/>
      <c r="D473" s="225" t="s">
        <v>136</v>
      </c>
      <c r="E473" s="247" t="s">
        <v>19</v>
      </c>
      <c r="F473" s="248" t="s">
        <v>139</v>
      </c>
      <c r="G473" s="246"/>
      <c r="H473" s="249">
        <v>15</v>
      </c>
      <c r="I473" s="250"/>
      <c r="J473" s="246"/>
      <c r="K473" s="246"/>
      <c r="L473" s="251"/>
      <c r="M473" s="252"/>
      <c r="N473" s="253"/>
      <c r="O473" s="253"/>
      <c r="P473" s="253"/>
      <c r="Q473" s="253"/>
      <c r="R473" s="253"/>
      <c r="S473" s="253"/>
      <c r="T473" s="25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5" t="s">
        <v>136</v>
      </c>
      <c r="AU473" s="255" t="s">
        <v>81</v>
      </c>
      <c r="AV473" s="15" t="s">
        <v>133</v>
      </c>
      <c r="AW473" s="15" t="s">
        <v>32</v>
      </c>
      <c r="AX473" s="15" t="s">
        <v>79</v>
      </c>
      <c r="AY473" s="255" t="s">
        <v>126</v>
      </c>
    </row>
    <row r="474" s="12" customFormat="1" ht="22.8" customHeight="1">
      <c r="A474" s="12"/>
      <c r="B474" s="189"/>
      <c r="C474" s="190"/>
      <c r="D474" s="191" t="s">
        <v>70</v>
      </c>
      <c r="E474" s="203" t="s">
        <v>615</v>
      </c>
      <c r="F474" s="203" t="s">
        <v>616</v>
      </c>
      <c r="G474" s="190"/>
      <c r="H474" s="190"/>
      <c r="I474" s="193"/>
      <c r="J474" s="204">
        <f>BK474</f>
        <v>0</v>
      </c>
      <c r="K474" s="190"/>
      <c r="L474" s="195"/>
      <c r="M474" s="196"/>
      <c r="N474" s="197"/>
      <c r="O474" s="197"/>
      <c r="P474" s="198">
        <f>SUM(P475:P483)</f>
        <v>0</v>
      </c>
      <c r="Q474" s="197"/>
      <c r="R474" s="198">
        <f>SUM(R475:R483)</f>
        <v>0</v>
      </c>
      <c r="S474" s="197"/>
      <c r="T474" s="199">
        <f>SUM(T475:T483)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0" t="s">
        <v>159</v>
      </c>
      <c r="AT474" s="201" t="s">
        <v>70</v>
      </c>
      <c r="AU474" s="201" t="s">
        <v>79</v>
      </c>
      <c r="AY474" s="200" t="s">
        <v>126</v>
      </c>
      <c r="BK474" s="202">
        <f>SUM(BK475:BK483)</f>
        <v>0</v>
      </c>
    </row>
    <row r="475" s="2" customFormat="1" ht="16.5" customHeight="1">
      <c r="A475" s="39"/>
      <c r="B475" s="40"/>
      <c r="C475" s="205" t="s">
        <v>384</v>
      </c>
      <c r="D475" s="205" t="s">
        <v>128</v>
      </c>
      <c r="E475" s="206" t="s">
        <v>618</v>
      </c>
      <c r="F475" s="207" t="s">
        <v>619</v>
      </c>
      <c r="G475" s="208" t="s">
        <v>526</v>
      </c>
      <c r="H475" s="209">
        <v>1</v>
      </c>
      <c r="I475" s="210"/>
      <c r="J475" s="211">
        <f>ROUND(I475*H475,2)</f>
        <v>0</v>
      </c>
      <c r="K475" s="207" t="s">
        <v>19</v>
      </c>
      <c r="L475" s="45"/>
      <c r="M475" s="212" t="s">
        <v>19</v>
      </c>
      <c r="N475" s="213" t="s">
        <v>42</v>
      </c>
      <c r="O475" s="85"/>
      <c r="P475" s="214">
        <f>O475*H475</f>
        <v>0</v>
      </c>
      <c r="Q475" s="214">
        <v>0</v>
      </c>
      <c r="R475" s="214">
        <f>Q475*H475</f>
        <v>0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133</v>
      </c>
      <c r="AT475" s="216" t="s">
        <v>128</v>
      </c>
      <c r="AU475" s="216" t="s">
        <v>81</v>
      </c>
      <c r="AY475" s="18" t="s">
        <v>126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79</v>
      </c>
      <c r="BK475" s="217">
        <f>ROUND(I475*H475,2)</f>
        <v>0</v>
      </c>
      <c r="BL475" s="18" t="s">
        <v>133</v>
      </c>
      <c r="BM475" s="216" t="s">
        <v>613</v>
      </c>
    </row>
    <row r="476" s="2" customFormat="1" ht="16.5" customHeight="1">
      <c r="A476" s="39"/>
      <c r="B476" s="40"/>
      <c r="C476" s="205" t="s">
        <v>617</v>
      </c>
      <c r="D476" s="205" t="s">
        <v>128</v>
      </c>
      <c r="E476" s="206" t="s">
        <v>621</v>
      </c>
      <c r="F476" s="207" t="s">
        <v>622</v>
      </c>
      <c r="G476" s="208" t="s">
        <v>623</v>
      </c>
      <c r="H476" s="209">
        <v>1</v>
      </c>
      <c r="I476" s="210"/>
      <c r="J476" s="211">
        <f>ROUND(I476*H476,2)</f>
        <v>0</v>
      </c>
      <c r="K476" s="207" t="s">
        <v>19</v>
      </c>
      <c r="L476" s="45"/>
      <c r="M476" s="212" t="s">
        <v>19</v>
      </c>
      <c r="N476" s="213" t="s">
        <v>42</v>
      </c>
      <c r="O476" s="85"/>
      <c r="P476" s="214">
        <f>O476*H476</f>
        <v>0</v>
      </c>
      <c r="Q476" s="214">
        <v>0</v>
      </c>
      <c r="R476" s="214">
        <f>Q476*H476</f>
        <v>0</v>
      </c>
      <c r="S476" s="214">
        <v>0</v>
      </c>
      <c r="T476" s="215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6" t="s">
        <v>133</v>
      </c>
      <c r="AT476" s="216" t="s">
        <v>128</v>
      </c>
      <c r="AU476" s="216" t="s">
        <v>81</v>
      </c>
      <c r="AY476" s="18" t="s">
        <v>126</v>
      </c>
      <c r="BE476" s="217">
        <f>IF(N476="základní",J476,0)</f>
        <v>0</v>
      </c>
      <c r="BF476" s="217">
        <f>IF(N476="snížená",J476,0)</f>
        <v>0</v>
      </c>
      <c r="BG476" s="217">
        <f>IF(N476="zákl. přenesená",J476,0)</f>
        <v>0</v>
      </c>
      <c r="BH476" s="217">
        <f>IF(N476="sníž. přenesená",J476,0)</f>
        <v>0</v>
      </c>
      <c r="BI476" s="217">
        <f>IF(N476="nulová",J476,0)</f>
        <v>0</v>
      </c>
      <c r="BJ476" s="18" t="s">
        <v>79</v>
      </c>
      <c r="BK476" s="217">
        <f>ROUND(I476*H476,2)</f>
        <v>0</v>
      </c>
      <c r="BL476" s="18" t="s">
        <v>133</v>
      </c>
      <c r="BM476" s="216" t="s">
        <v>620</v>
      </c>
    </row>
    <row r="477" s="14" customFormat="1">
      <c r="A477" s="14"/>
      <c r="B477" s="234"/>
      <c r="C477" s="235"/>
      <c r="D477" s="225" t="s">
        <v>136</v>
      </c>
      <c r="E477" s="236" t="s">
        <v>19</v>
      </c>
      <c r="F477" s="237" t="s">
        <v>79</v>
      </c>
      <c r="G477" s="235"/>
      <c r="H477" s="238">
        <v>1</v>
      </c>
      <c r="I477" s="239"/>
      <c r="J477" s="235"/>
      <c r="K477" s="235"/>
      <c r="L477" s="240"/>
      <c r="M477" s="241"/>
      <c r="N477" s="242"/>
      <c r="O477" s="242"/>
      <c r="P477" s="242"/>
      <c r="Q477" s="242"/>
      <c r="R477" s="242"/>
      <c r="S477" s="242"/>
      <c r="T477" s="24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4" t="s">
        <v>136</v>
      </c>
      <c r="AU477" s="244" t="s">
        <v>81</v>
      </c>
      <c r="AV477" s="14" t="s">
        <v>81</v>
      </c>
      <c r="AW477" s="14" t="s">
        <v>32</v>
      </c>
      <c r="AX477" s="14" t="s">
        <v>71</v>
      </c>
      <c r="AY477" s="244" t="s">
        <v>126</v>
      </c>
    </row>
    <row r="478" s="15" customFormat="1">
      <c r="A478" s="15"/>
      <c r="B478" s="245"/>
      <c r="C478" s="246"/>
      <c r="D478" s="225" t="s">
        <v>136</v>
      </c>
      <c r="E478" s="247" t="s">
        <v>19</v>
      </c>
      <c r="F478" s="248" t="s">
        <v>139</v>
      </c>
      <c r="G478" s="246"/>
      <c r="H478" s="249">
        <v>1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5" t="s">
        <v>136</v>
      </c>
      <c r="AU478" s="255" t="s">
        <v>81</v>
      </c>
      <c r="AV478" s="15" t="s">
        <v>133</v>
      </c>
      <c r="AW478" s="15" t="s">
        <v>32</v>
      </c>
      <c r="AX478" s="15" t="s">
        <v>79</v>
      </c>
      <c r="AY478" s="255" t="s">
        <v>126</v>
      </c>
    </row>
    <row r="479" s="2" customFormat="1" ht="16.5" customHeight="1">
      <c r="A479" s="39"/>
      <c r="B479" s="40"/>
      <c r="C479" s="205" t="s">
        <v>387</v>
      </c>
      <c r="D479" s="205" t="s">
        <v>128</v>
      </c>
      <c r="E479" s="206" t="s">
        <v>626</v>
      </c>
      <c r="F479" s="207" t="s">
        <v>627</v>
      </c>
      <c r="G479" s="208" t="s">
        <v>623</v>
      </c>
      <c r="H479" s="209">
        <v>1</v>
      </c>
      <c r="I479" s="210"/>
      <c r="J479" s="211">
        <f>ROUND(I479*H479,2)</f>
        <v>0</v>
      </c>
      <c r="K479" s="207" t="s">
        <v>19</v>
      </c>
      <c r="L479" s="45"/>
      <c r="M479" s="212" t="s">
        <v>19</v>
      </c>
      <c r="N479" s="213" t="s">
        <v>42</v>
      </c>
      <c r="O479" s="85"/>
      <c r="P479" s="214">
        <f>O479*H479</f>
        <v>0</v>
      </c>
      <c r="Q479" s="214">
        <v>0</v>
      </c>
      <c r="R479" s="214">
        <f>Q479*H479</f>
        <v>0</v>
      </c>
      <c r="S479" s="214">
        <v>0</v>
      </c>
      <c r="T479" s="215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16" t="s">
        <v>133</v>
      </c>
      <c r="AT479" s="216" t="s">
        <v>128</v>
      </c>
      <c r="AU479" s="216" t="s">
        <v>81</v>
      </c>
      <c r="AY479" s="18" t="s">
        <v>126</v>
      </c>
      <c r="BE479" s="217">
        <f>IF(N479="základní",J479,0)</f>
        <v>0</v>
      </c>
      <c r="BF479" s="217">
        <f>IF(N479="snížená",J479,0)</f>
        <v>0</v>
      </c>
      <c r="BG479" s="217">
        <f>IF(N479="zákl. přenesená",J479,0)</f>
        <v>0</v>
      </c>
      <c r="BH479" s="217">
        <f>IF(N479="sníž. přenesená",J479,0)</f>
        <v>0</v>
      </c>
      <c r="BI479" s="217">
        <f>IF(N479="nulová",J479,0)</f>
        <v>0</v>
      </c>
      <c r="BJ479" s="18" t="s">
        <v>79</v>
      </c>
      <c r="BK479" s="217">
        <f>ROUND(I479*H479,2)</f>
        <v>0</v>
      </c>
      <c r="BL479" s="18" t="s">
        <v>133</v>
      </c>
      <c r="BM479" s="216" t="s">
        <v>624</v>
      </c>
    </row>
    <row r="480" s="13" customFormat="1">
      <c r="A480" s="13"/>
      <c r="B480" s="223"/>
      <c r="C480" s="224"/>
      <c r="D480" s="225" t="s">
        <v>136</v>
      </c>
      <c r="E480" s="226" t="s">
        <v>19</v>
      </c>
      <c r="F480" s="227" t="s">
        <v>629</v>
      </c>
      <c r="G480" s="224"/>
      <c r="H480" s="226" t="s">
        <v>19</v>
      </c>
      <c r="I480" s="228"/>
      <c r="J480" s="224"/>
      <c r="K480" s="224"/>
      <c r="L480" s="229"/>
      <c r="M480" s="230"/>
      <c r="N480" s="231"/>
      <c r="O480" s="231"/>
      <c r="P480" s="231"/>
      <c r="Q480" s="231"/>
      <c r="R480" s="231"/>
      <c r="S480" s="231"/>
      <c r="T480" s="23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3" t="s">
        <v>136</v>
      </c>
      <c r="AU480" s="233" t="s">
        <v>81</v>
      </c>
      <c r="AV480" s="13" t="s">
        <v>79</v>
      </c>
      <c r="AW480" s="13" t="s">
        <v>32</v>
      </c>
      <c r="AX480" s="13" t="s">
        <v>71</v>
      </c>
      <c r="AY480" s="233" t="s">
        <v>126</v>
      </c>
    </row>
    <row r="481" s="14" customFormat="1">
      <c r="A481" s="14"/>
      <c r="B481" s="234"/>
      <c r="C481" s="235"/>
      <c r="D481" s="225" t="s">
        <v>136</v>
      </c>
      <c r="E481" s="236" t="s">
        <v>19</v>
      </c>
      <c r="F481" s="237" t="s">
        <v>79</v>
      </c>
      <c r="G481" s="235"/>
      <c r="H481" s="238">
        <v>1</v>
      </c>
      <c r="I481" s="239"/>
      <c r="J481" s="235"/>
      <c r="K481" s="235"/>
      <c r="L481" s="240"/>
      <c r="M481" s="241"/>
      <c r="N481" s="242"/>
      <c r="O481" s="242"/>
      <c r="P481" s="242"/>
      <c r="Q481" s="242"/>
      <c r="R481" s="242"/>
      <c r="S481" s="242"/>
      <c r="T481" s="24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4" t="s">
        <v>136</v>
      </c>
      <c r="AU481" s="244" t="s">
        <v>81</v>
      </c>
      <c r="AV481" s="14" t="s">
        <v>81</v>
      </c>
      <c r="AW481" s="14" t="s">
        <v>32</v>
      </c>
      <c r="AX481" s="14" t="s">
        <v>71</v>
      </c>
      <c r="AY481" s="244" t="s">
        <v>126</v>
      </c>
    </row>
    <row r="482" s="15" customFormat="1">
      <c r="A482" s="15"/>
      <c r="B482" s="245"/>
      <c r="C482" s="246"/>
      <c r="D482" s="225" t="s">
        <v>136</v>
      </c>
      <c r="E482" s="247" t="s">
        <v>19</v>
      </c>
      <c r="F482" s="248" t="s">
        <v>139</v>
      </c>
      <c r="G482" s="246"/>
      <c r="H482" s="249">
        <v>1</v>
      </c>
      <c r="I482" s="250"/>
      <c r="J482" s="246"/>
      <c r="K482" s="246"/>
      <c r="L482" s="251"/>
      <c r="M482" s="252"/>
      <c r="N482" s="253"/>
      <c r="O482" s="253"/>
      <c r="P482" s="253"/>
      <c r="Q482" s="253"/>
      <c r="R482" s="253"/>
      <c r="S482" s="253"/>
      <c r="T482" s="25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5" t="s">
        <v>136</v>
      </c>
      <c r="AU482" s="255" t="s">
        <v>81</v>
      </c>
      <c r="AV482" s="15" t="s">
        <v>133</v>
      </c>
      <c r="AW482" s="15" t="s">
        <v>32</v>
      </c>
      <c r="AX482" s="15" t="s">
        <v>79</v>
      </c>
      <c r="AY482" s="255" t="s">
        <v>126</v>
      </c>
    </row>
    <row r="483" s="2" customFormat="1" ht="16.5" customHeight="1">
      <c r="A483" s="39"/>
      <c r="B483" s="40"/>
      <c r="C483" s="205" t="s">
        <v>625</v>
      </c>
      <c r="D483" s="205" t="s">
        <v>128</v>
      </c>
      <c r="E483" s="206" t="s">
        <v>630</v>
      </c>
      <c r="F483" s="207" t="s">
        <v>631</v>
      </c>
      <c r="G483" s="208" t="s">
        <v>418</v>
      </c>
      <c r="H483" s="209">
        <v>1</v>
      </c>
      <c r="I483" s="210"/>
      <c r="J483" s="211">
        <f>ROUND(I483*H483,2)</f>
        <v>0</v>
      </c>
      <c r="K483" s="207" t="s">
        <v>19</v>
      </c>
      <c r="L483" s="45"/>
      <c r="M483" s="212" t="s">
        <v>19</v>
      </c>
      <c r="N483" s="213" t="s">
        <v>42</v>
      </c>
      <c r="O483" s="85"/>
      <c r="P483" s="214">
        <f>O483*H483</f>
        <v>0</v>
      </c>
      <c r="Q483" s="214">
        <v>0</v>
      </c>
      <c r="R483" s="214">
        <f>Q483*H483</f>
        <v>0</v>
      </c>
      <c r="S483" s="214">
        <v>0</v>
      </c>
      <c r="T483" s="215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6" t="s">
        <v>133</v>
      </c>
      <c r="AT483" s="216" t="s">
        <v>128</v>
      </c>
      <c r="AU483" s="216" t="s">
        <v>81</v>
      </c>
      <c r="AY483" s="18" t="s">
        <v>126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18" t="s">
        <v>79</v>
      </c>
      <c r="BK483" s="217">
        <f>ROUND(I483*H483,2)</f>
        <v>0</v>
      </c>
      <c r="BL483" s="18" t="s">
        <v>133</v>
      </c>
      <c r="BM483" s="216" t="s">
        <v>628</v>
      </c>
    </row>
    <row r="484" s="12" customFormat="1" ht="22.8" customHeight="1">
      <c r="A484" s="12"/>
      <c r="B484" s="189"/>
      <c r="C484" s="190"/>
      <c r="D484" s="191" t="s">
        <v>70</v>
      </c>
      <c r="E484" s="203" t="s">
        <v>633</v>
      </c>
      <c r="F484" s="203" t="s">
        <v>634</v>
      </c>
      <c r="G484" s="190"/>
      <c r="H484" s="190"/>
      <c r="I484" s="193"/>
      <c r="J484" s="204">
        <f>BK484</f>
        <v>0</v>
      </c>
      <c r="K484" s="190"/>
      <c r="L484" s="195"/>
      <c r="M484" s="196"/>
      <c r="N484" s="197"/>
      <c r="O484" s="197"/>
      <c r="P484" s="198">
        <f>P485</f>
        <v>0</v>
      </c>
      <c r="Q484" s="197"/>
      <c r="R484" s="198">
        <f>R485</f>
        <v>0</v>
      </c>
      <c r="S484" s="197"/>
      <c r="T484" s="199">
        <f>T485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00" t="s">
        <v>159</v>
      </c>
      <c r="AT484" s="201" t="s">
        <v>70</v>
      </c>
      <c r="AU484" s="201" t="s">
        <v>79</v>
      </c>
      <c r="AY484" s="200" t="s">
        <v>126</v>
      </c>
      <c r="BK484" s="202">
        <f>BK485</f>
        <v>0</v>
      </c>
    </row>
    <row r="485" s="2" customFormat="1" ht="16.5" customHeight="1">
      <c r="A485" s="39"/>
      <c r="B485" s="40"/>
      <c r="C485" s="205" t="s">
        <v>391</v>
      </c>
      <c r="D485" s="205" t="s">
        <v>128</v>
      </c>
      <c r="E485" s="206" t="s">
        <v>636</v>
      </c>
      <c r="F485" s="207" t="s">
        <v>637</v>
      </c>
      <c r="G485" s="208" t="s">
        <v>418</v>
      </c>
      <c r="H485" s="209">
        <v>7</v>
      </c>
      <c r="I485" s="210"/>
      <c r="J485" s="211">
        <f>ROUND(I485*H485,2)</f>
        <v>0</v>
      </c>
      <c r="K485" s="207" t="s">
        <v>19</v>
      </c>
      <c r="L485" s="45"/>
      <c r="M485" s="266" t="s">
        <v>19</v>
      </c>
      <c r="N485" s="267" t="s">
        <v>42</v>
      </c>
      <c r="O485" s="268"/>
      <c r="P485" s="269">
        <f>O485*H485</f>
        <v>0</v>
      </c>
      <c r="Q485" s="269">
        <v>0</v>
      </c>
      <c r="R485" s="269">
        <f>Q485*H485</f>
        <v>0</v>
      </c>
      <c r="S485" s="269">
        <v>0</v>
      </c>
      <c r="T485" s="27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133</v>
      </c>
      <c r="AT485" s="216" t="s">
        <v>128</v>
      </c>
      <c r="AU485" s="216" t="s">
        <v>81</v>
      </c>
      <c r="AY485" s="18" t="s">
        <v>126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79</v>
      </c>
      <c r="BK485" s="217">
        <f>ROUND(I485*H485,2)</f>
        <v>0</v>
      </c>
      <c r="BL485" s="18" t="s">
        <v>133</v>
      </c>
      <c r="BM485" s="216" t="s">
        <v>632</v>
      </c>
    </row>
    <row r="486" s="2" customFormat="1" ht="6.96" customHeight="1">
      <c r="A486" s="39"/>
      <c r="B486" s="60"/>
      <c r="C486" s="61"/>
      <c r="D486" s="61"/>
      <c r="E486" s="61"/>
      <c r="F486" s="61"/>
      <c r="G486" s="61"/>
      <c r="H486" s="61"/>
      <c r="I486" s="61"/>
      <c r="J486" s="61"/>
      <c r="K486" s="61"/>
      <c r="L486" s="45"/>
      <c r="M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</row>
  </sheetData>
  <sheetProtection sheet="1" autoFilter="0" formatColumns="0" formatRows="0" objects="1" scenarios="1" spinCount="100000" saltValue="iaGPqJsTb1jY88TZaypipjnGcU3ehWUPaXi9SwQL9gMnYFOCo4rlmF0MpruEwAOqWPDIbj4bQinXOWoQtYYgrw==" hashValue="0nsxF/sFOOi9i8VMdAPETd6hvFHTeLAe7klDS/jrunFyM6Hs9T+pMfG7N4L7nLp10kXw81ICg0LASg1mFlCfBQ==" algorithmName="SHA-512" password="CC35"/>
  <autoFilter ref="C93:K485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2_02/111211101"/>
    <hyperlink ref="F102" r:id="rId2" display="https://podminky.urs.cz/item/CS_URS_2022_02/113106123"/>
    <hyperlink ref="F107" r:id="rId3" display="https://podminky.urs.cz/item/CS_URS_2022_02/113107131"/>
    <hyperlink ref="F112" r:id="rId4" display="https://podminky.urs.cz/item/CS_URS_2022_02/113107143"/>
    <hyperlink ref="F117" r:id="rId5" display="https://podminky.urs.cz/item/CS_URS_2022_01/113107223"/>
    <hyperlink ref="F122" r:id="rId6" display="https://podminky.urs.cz/item/CS_URS_2022_02/113107322"/>
    <hyperlink ref="F129" r:id="rId7" display="https://podminky.urs.cz/item/CS_URS_2022_02/113201112"/>
    <hyperlink ref="F133" r:id="rId8" display="https://podminky.urs.cz/item/CS_URS_2022_02/121151113"/>
    <hyperlink ref="F138" r:id="rId9" display="https://podminky.urs.cz/item/CS_URS_2022_02/122251104"/>
    <hyperlink ref="F151" r:id="rId10" display="https://podminky.urs.cz/item/CS_URS_2022_02/131213701"/>
    <hyperlink ref="F156" r:id="rId11" display="https://podminky.urs.cz/item/CS_URS_2022_02/132251102"/>
    <hyperlink ref="F163" r:id="rId12" display="https://podminky.urs.cz/item/CS_URS_2022_02/162751117"/>
    <hyperlink ref="F170" r:id="rId13" display="https://podminky.urs.cz/item/CS_URS_2022_02/162751119"/>
    <hyperlink ref="F174" r:id="rId14" display="https://podminky.urs.cz/item/CS_URS_2022_02/167151111"/>
    <hyperlink ref="F178" r:id="rId15" display="https://podminky.urs.cz/item/CS_URS_2022_01/171111104"/>
    <hyperlink ref="F186" r:id="rId16" display="https://podminky.urs.cz/item/CS_URS_2022_02/171111105"/>
    <hyperlink ref="F194" r:id="rId17" display="https://podminky.urs.cz/item/CS_URS_2022_02/171152501"/>
    <hyperlink ref="F199" r:id="rId18" display="https://podminky.urs.cz/item/CS_URS_2022_02/171201231"/>
    <hyperlink ref="F203" r:id="rId19" display="https://podminky.urs.cz/item/CS_URS_2022_02/171251201"/>
    <hyperlink ref="F207" r:id="rId20" display="https://podminky.urs.cz/item/CS_URS_2022_02/174111101"/>
    <hyperlink ref="F220" r:id="rId21" display="https://podminky.urs.cz/item/CS_URS_2022_02/181411131"/>
    <hyperlink ref="F228" r:id="rId22" display="https://podminky.urs.cz/item/CS_URS_2022_02/182303111"/>
    <hyperlink ref="F237" r:id="rId23" display="https://podminky.urs.cz/item/CS_URS_2022_02/212752103"/>
    <hyperlink ref="F242" r:id="rId24" display="https://podminky.urs.cz/item/CS_URS_2022_02/451573111"/>
    <hyperlink ref="F248" r:id="rId25" display="https://podminky.urs.cz/item/CS_URS_2022_01/564831011"/>
    <hyperlink ref="F253" r:id="rId26" display="https://podminky.urs.cz/item/CS_URS_2022_02/564851013"/>
    <hyperlink ref="F262" r:id="rId27" display="https://podminky.urs.cz/item/CS_URS_2022_02/564851111"/>
    <hyperlink ref="F268" r:id="rId28" display="https://podminky.urs.cz/item/CS_URS_2022_02/564861011"/>
    <hyperlink ref="F280" r:id="rId29" display="https://podminky.urs.cz/item/CS_URS_2022_02/564861111"/>
    <hyperlink ref="F286" r:id="rId30" display="https://podminky.urs.cz/item/CS_URS_2022_01/565165101"/>
    <hyperlink ref="F291" r:id="rId31" display="https://podminky.urs.cz/item/CS_URS_2022_01/573211106"/>
    <hyperlink ref="F296" r:id="rId32" display="https://podminky.urs.cz/item/CS_URS_2022_01/573231111"/>
    <hyperlink ref="F301" r:id="rId33" display="https://podminky.urs.cz/item/CS_URS_2022_01/577144031"/>
    <hyperlink ref="F306" r:id="rId34" display="https://podminky.urs.cz/item/CS_URS_2022_01/596211110"/>
    <hyperlink ref="F316" r:id="rId35" display="https://podminky.urs.cz/item/CS_URS_2022_02/596212210"/>
    <hyperlink ref="F324" r:id="rId36" display="https://podminky.urs.cz/item/CS_URS_2022_02/596212212"/>
    <hyperlink ref="F333" r:id="rId37" display="https://podminky.urs.cz/item/CS_URS_2022_02/871315221"/>
    <hyperlink ref="F357" r:id="rId38" display="https://podminky.urs.cz/item/CS_URS_2022_01/914111111"/>
    <hyperlink ref="F361" r:id="rId39" display="https://podminky.urs.cz/item/CS_URS_2022_01/914511111"/>
    <hyperlink ref="F364" r:id="rId40" display="https://podminky.urs.cz/item/CS_URS_2022_01/916131213"/>
    <hyperlink ref="F382" r:id="rId41" display="https://podminky.urs.cz/item/CS_URS_2022_01/919121122"/>
    <hyperlink ref="F386" r:id="rId42" display="https://podminky.urs.cz/item/CS_URS_2022_02/919726122"/>
    <hyperlink ref="F391" r:id="rId43" display="https://podminky.urs.cz/item/CS_URS_2022_01/919726123"/>
    <hyperlink ref="F396" r:id="rId44" display="https://podminky.urs.cz/item/CS_URS_2022_01/919735113"/>
    <hyperlink ref="F401" r:id="rId45" display="https://podminky.urs.cz/item/CS_URS_2022_02/935113111"/>
    <hyperlink ref="F408" r:id="rId46" display="https://podminky.urs.cz/item/CS_URS_2022_02/935114111"/>
    <hyperlink ref="F416" r:id="rId47" display="https://podminky.urs.cz/item/CS_URS_2022_02/997221571"/>
    <hyperlink ref="F418" r:id="rId48" display="https://podminky.urs.cz/item/CS_URS_2022_02/997221579"/>
    <hyperlink ref="F422" r:id="rId49" display="https://podminky.urs.cz/item/CS_URS_2022_02/997221612"/>
    <hyperlink ref="F426" r:id="rId50" display="https://podminky.urs.cz/item/CS_URS_2022_01/997221861"/>
    <hyperlink ref="F433" r:id="rId51" display="https://podminky.urs.cz/item/CS_URS_2022_01/997221873"/>
    <hyperlink ref="F438" r:id="rId52" display="https://podminky.urs.cz/item/CS_URS_2022_02/997221875"/>
    <hyperlink ref="F443" r:id="rId53" display="https://podminky.urs.cz/item/CS_URS_2022_01/998223011"/>
    <hyperlink ref="F447" r:id="rId54" display="https://podminky.urs.cz/item/CS_URS_2022_02/711161215"/>
    <hyperlink ref="F452" r:id="rId55" display="https://podminky.urs.cz/item/CS_URS_2022_02/998711101"/>
    <hyperlink ref="F455" r:id="rId56" display="https://podminky.urs.cz/item/CS_URS_2022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868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869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870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871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872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873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874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875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876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877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878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78</v>
      </c>
      <c r="F18" s="282" t="s">
        <v>879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880</v>
      </c>
      <c r="F19" s="282" t="s">
        <v>881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882</v>
      </c>
      <c r="F20" s="282" t="s">
        <v>883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884</v>
      </c>
      <c r="F21" s="282" t="s">
        <v>885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886</v>
      </c>
      <c r="F22" s="282" t="s">
        <v>887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888</v>
      </c>
      <c r="F23" s="282" t="s">
        <v>889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890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891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892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893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894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895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896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897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898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112</v>
      </c>
      <c r="F36" s="282"/>
      <c r="G36" s="282" t="s">
        <v>899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900</v>
      </c>
      <c r="F37" s="282"/>
      <c r="G37" s="282" t="s">
        <v>901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52</v>
      </c>
      <c r="F38" s="282"/>
      <c r="G38" s="282" t="s">
        <v>902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53</v>
      </c>
      <c r="F39" s="282"/>
      <c r="G39" s="282" t="s">
        <v>903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113</v>
      </c>
      <c r="F40" s="282"/>
      <c r="G40" s="282" t="s">
        <v>904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114</v>
      </c>
      <c r="F41" s="282"/>
      <c r="G41" s="282" t="s">
        <v>905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906</v>
      </c>
      <c r="F42" s="282"/>
      <c r="G42" s="282" t="s">
        <v>907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908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909</v>
      </c>
      <c r="F44" s="282"/>
      <c r="G44" s="282" t="s">
        <v>910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116</v>
      </c>
      <c r="F45" s="282"/>
      <c r="G45" s="282" t="s">
        <v>911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912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913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914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915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916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917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918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919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920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921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922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923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924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925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926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927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928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929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930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931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932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933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934</v>
      </c>
      <c r="D76" s="300"/>
      <c r="E76" s="300"/>
      <c r="F76" s="300" t="s">
        <v>935</v>
      </c>
      <c r="G76" s="301"/>
      <c r="H76" s="300" t="s">
        <v>53</v>
      </c>
      <c r="I76" s="300" t="s">
        <v>56</v>
      </c>
      <c r="J76" s="300" t="s">
        <v>936</v>
      </c>
      <c r="K76" s="299"/>
    </row>
    <row r="77" s="1" customFormat="1" ht="17.25" customHeight="1">
      <c r="B77" s="297"/>
      <c r="C77" s="302" t="s">
        <v>937</v>
      </c>
      <c r="D77" s="302"/>
      <c r="E77" s="302"/>
      <c r="F77" s="303" t="s">
        <v>938</v>
      </c>
      <c r="G77" s="304"/>
      <c r="H77" s="302"/>
      <c r="I77" s="302"/>
      <c r="J77" s="302" t="s">
        <v>939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52</v>
      </c>
      <c r="D79" s="307"/>
      <c r="E79" s="307"/>
      <c r="F79" s="308" t="s">
        <v>940</v>
      </c>
      <c r="G79" s="309"/>
      <c r="H79" s="285" t="s">
        <v>941</v>
      </c>
      <c r="I79" s="285" t="s">
        <v>942</v>
      </c>
      <c r="J79" s="285">
        <v>20</v>
      </c>
      <c r="K79" s="299"/>
    </row>
    <row r="80" s="1" customFormat="1" ht="15" customHeight="1">
      <c r="B80" s="297"/>
      <c r="C80" s="285" t="s">
        <v>943</v>
      </c>
      <c r="D80" s="285"/>
      <c r="E80" s="285"/>
      <c r="F80" s="308" t="s">
        <v>940</v>
      </c>
      <c r="G80" s="309"/>
      <c r="H80" s="285" t="s">
        <v>944</v>
      </c>
      <c r="I80" s="285" t="s">
        <v>942</v>
      </c>
      <c r="J80" s="285">
        <v>120</v>
      </c>
      <c r="K80" s="299"/>
    </row>
    <row r="81" s="1" customFormat="1" ht="15" customHeight="1">
      <c r="B81" s="310"/>
      <c r="C81" s="285" t="s">
        <v>945</v>
      </c>
      <c r="D81" s="285"/>
      <c r="E81" s="285"/>
      <c r="F81" s="308" t="s">
        <v>946</v>
      </c>
      <c r="G81" s="309"/>
      <c r="H81" s="285" t="s">
        <v>947</v>
      </c>
      <c r="I81" s="285" t="s">
        <v>942</v>
      </c>
      <c r="J81" s="285">
        <v>50</v>
      </c>
      <c r="K81" s="299"/>
    </row>
    <row r="82" s="1" customFormat="1" ht="15" customHeight="1">
      <c r="B82" s="310"/>
      <c r="C82" s="285" t="s">
        <v>948</v>
      </c>
      <c r="D82" s="285"/>
      <c r="E82" s="285"/>
      <c r="F82" s="308" t="s">
        <v>940</v>
      </c>
      <c r="G82" s="309"/>
      <c r="H82" s="285" t="s">
        <v>949</v>
      </c>
      <c r="I82" s="285" t="s">
        <v>950</v>
      </c>
      <c r="J82" s="285"/>
      <c r="K82" s="299"/>
    </row>
    <row r="83" s="1" customFormat="1" ht="15" customHeight="1">
      <c r="B83" s="310"/>
      <c r="C83" s="311" t="s">
        <v>951</v>
      </c>
      <c r="D83" s="311"/>
      <c r="E83" s="311"/>
      <c r="F83" s="312" t="s">
        <v>946</v>
      </c>
      <c r="G83" s="311"/>
      <c r="H83" s="311" t="s">
        <v>952</v>
      </c>
      <c r="I83" s="311" t="s">
        <v>942</v>
      </c>
      <c r="J83" s="311">
        <v>15</v>
      </c>
      <c r="K83" s="299"/>
    </row>
    <row r="84" s="1" customFormat="1" ht="15" customHeight="1">
      <c r="B84" s="310"/>
      <c r="C84" s="311" t="s">
        <v>953</v>
      </c>
      <c r="D84" s="311"/>
      <c r="E84" s="311"/>
      <c r="F84" s="312" t="s">
        <v>946</v>
      </c>
      <c r="G84" s="311"/>
      <c r="H84" s="311" t="s">
        <v>954</v>
      </c>
      <c r="I84" s="311" t="s">
        <v>942</v>
      </c>
      <c r="J84" s="311">
        <v>15</v>
      </c>
      <c r="K84" s="299"/>
    </row>
    <row r="85" s="1" customFormat="1" ht="15" customHeight="1">
      <c r="B85" s="310"/>
      <c r="C85" s="311" t="s">
        <v>955</v>
      </c>
      <c r="D85" s="311"/>
      <c r="E85" s="311"/>
      <c r="F85" s="312" t="s">
        <v>946</v>
      </c>
      <c r="G85" s="311"/>
      <c r="H85" s="311" t="s">
        <v>956</v>
      </c>
      <c r="I85" s="311" t="s">
        <v>942</v>
      </c>
      <c r="J85" s="311">
        <v>20</v>
      </c>
      <c r="K85" s="299"/>
    </row>
    <row r="86" s="1" customFormat="1" ht="15" customHeight="1">
      <c r="B86" s="310"/>
      <c r="C86" s="311" t="s">
        <v>957</v>
      </c>
      <c r="D86" s="311"/>
      <c r="E86" s="311"/>
      <c r="F86" s="312" t="s">
        <v>946</v>
      </c>
      <c r="G86" s="311"/>
      <c r="H86" s="311" t="s">
        <v>958</v>
      </c>
      <c r="I86" s="311" t="s">
        <v>942</v>
      </c>
      <c r="J86" s="311">
        <v>20</v>
      </c>
      <c r="K86" s="299"/>
    </row>
    <row r="87" s="1" customFormat="1" ht="15" customHeight="1">
      <c r="B87" s="310"/>
      <c r="C87" s="285" t="s">
        <v>959</v>
      </c>
      <c r="D87" s="285"/>
      <c r="E87" s="285"/>
      <c r="F87" s="308" t="s">
        <v>946</v>
      </c>
      <c r="G87" s="309"/>
      <c r="H87" s="285" t="s">
        <v>960</v>
      </c>
      <c r="I87" s="285" t="s">
        <v>942</v>
      </c>
      <c r="J87" s="285">
        <v>50</v>
      </c>
      <c r="K87" s="299"/>
    </row>
    <row r="88" s="1" customFormat="1" ht="15" customHeight="1">
      <c r="B88" s="310"/>
      <c r="C88" s="285" t="s">
        <v>961</v>
      </c>
      <c r="D88" s="285"/>
      <c r="E88" s="285"/>
      <c r="F88" s="308" t="s">
        <v>946</v>
      </c>
      <c r="G88" s="309"/>
      <c r="H88" s="285" t="s">
        <v>962</v>
      </c>
      <c r="I88" s="285" t="s">
        <v>942</v>
      </c>
      <c r="J88" s="285">
        <v>20</v>
      </c>
      <c r="K88" s="299"/>
    </row>
    <row r="89" s="1" customFormat="1" ht="15" customHeight="1">
      <c r="B89" s="310"/>
      <c r="C89" s="285" t="s">
        <v>963</v>
      </c>
      <c r="D89" s="285"/>
      <c r="E89" s="285"/>
      <c r="F89" s="308" t="s">
        <v>946</v>
      </c>
      <c r="G89" s="309"/>
      <c r="H89" s="285" t="s">
        <v>964</v>
      </c>
      <c r="I89" s="285" t="s">
        <v>942</v>
      </c>
      <c r="J89" s="285">
        <v>20</v>
      </c>
      <c r="K89" s="299"/>
    </row>
    <row r="90" s="1" customFormat="1" ht="15" customHeight="1">
      <c r="B90" s="310"/>
      <c r="C90" s="285" t="s">
        <v>965</v>
      </c>
      <c r="D90" s="285"/>
      <c r="E90" s="285"/>
      <c r="F90" s="308" t="s">
        <v>946</v>
      </c>
      <c r="G90" s="309"/>
      <c r="H90" s="285" t="s">
        <v>966</v>
      </c>
      <c r="I90" s="285" t="s">
        <v>942</v>
      </c>
      <c r="J90" s="285">
        <v>50</v>
      </c>
      <c r="K90" s="299"/>
    </row>
    <row r="91" s="1" customFormat="1" ht="15" customHeight="1">
      <c r="B91" s="310"/>
      <c r="C91" s="285" t="s">
        <v>967</v>
      </c>
      <c r="D91" s="285"/>
      <c r="E91" s="285"/>
      <c r="F91" s="308" t="s">
        <v>946</v>
      </c>
      <c r="G91" s="309"/>
      <c r="H91" s="285" t="s">
        <v>967</v>
      </c>
      <c r="I91" s="285" t="s">
        <v>942</v>
      </c>
      <c r="J91" s="285">
        <v>50</v>
      </c>
      <c r="K91" s="299"/>
    </row>
    <row r="92" s="1" customFormat="1" ht="15" customHeight="1">
      <c r="B92" s="310"/>
      <c r="C92" s="285" t="s">
        <v>968</v>
      </c>
      <c r="D92" s="285"/>
      <c r="E92" s="285"/>
      <c r="F92" s="308" t="s">
        <v>946</v>
      </c>
      <c r="G92" s="309"/>
      <c r="H92" s="285" t="s">
        <v>969</v>
      </c>
      <c r="I92" s="285" t="s">
        <v>942</v>
      </c>
      <c r="J92" s="285">
        <v>255</v>
      </c>
      <c r="K92" s="299"/>
    </row>
    <row r="93" s="1" customFormat="1" ht="15" customHeight="1">
      <c r="B93" s="310"/>
      <c r="C93" s="285" t="s">
        <v>970</v>
      </c>
      <c r="D93" s="285"/>
      <c r="E93" s="285"/>
      <c r="F93" s="308" t="s">
        <v>940</v>
      </c>
      <c r="G93" s="309"/>
      <c r="H93" s="285" t="s">
        <v>971</v>
      </c>
      <c r="I93" s="285" t="s">
        <v>972</v>
      </c>
      <c r="J93" s="285"/>
      <c r="K93" s="299"/>
    </row>
    <row r="94" s="1" customFormat="1" ht="15" customHeight="1">
      <c r="B94" s="310"/>
      <c r="C94" s="285" t="s">
        <v>973</v>
      </c>
      <c r="D94" s="285"/>
      <c r="E94" s="285"/>
      <c r="F94" s="308" t="s">
        <v>940</v>
      </c>
      <c r="G94" s="309"/>
      <c r="H94" s="285" t="s">
        <v>974</v>
      </c>
      <c r="I94" s="285" t="s">
        <v>975</v>
      </c>
      <c r="J94" s="285"/>
      <c r="K94" s="299"/>
    </row>
    <row r="95" s="1" customFormat="1" ht="15" customHeight="1">
      <c r="B95" s="310"/>
      <c r="C95" s="285" t="s">
        <v>976</v>
      </c>
      <c r="D95" s="285"/>
      <c r="E95" s="285"/>
      <c r="F95" s="308" t="s">
        <v>940</v>
      </c>
      <c r="G95" s="309"/>
      <c r="H95" s="285" t="s">
        <v>976</v>
      </c>
      <c r="I95" s="285" t="s">
        <v>975</v>
      </c>
      <c r="J95" s="285"/>
      <c r="K95" s="299"/>
    </row>
    <row r="96" s="1" customFormat="1" ht="15" customHeight="1">
      <c r="B96" s="310"/>
      <c r="C96" s="285" t="s">
        <v>37</v>
      </c>
      <c r="D96" s="285"/>
      <c r="E96" s="285"/>
      <c r="F96" s="308" t="s">
        <v>940</v>
      </c>
      <c r="G96" s="309"/>
      <c r="H96" s="285" t="s">
        <v>977</v>
      </c>
      <c r="I96" s="285" t="s">
        <v>975</v>
      </c>
      <c r="J96" s="285"/>
      <c r="K96" s="299"/>
    </row>
    <row r="97" s="1" customFormat="1" ht="15" customHeight="1">
      <c r="B97" s="310"/>
      <c r="C97" s="285" t="s">
        <v>47</v>
      </c>
      <c r="D97" s="285"/>
      <c r="E97" s="285"/>
      <c r="F97" s="308" t="s">
        <v>940</v>
      </c>
      <c r="G97" s="309"/>
      <c r="H97" s="285" t="s">
        <v>978</v>
      </c>
      <c r="I97" s="285" t="s">
        <v>975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979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934</v>
      </c>
      <c r="D103" s="300"/>
      <c r="E103" s="300"/>
      <c r="F103" s="300" t="s">
        <v>935</v>
      </c>
      <c r="G103" s="301"/>
      <c r="H103" s="300" t="s">
        <v>53</v>
      </c>
      <c r="I103" s="300" t="s">
        <v>56</v>
      </c>
      <c r="J103" s="300" t="s">
        <v>936</v>
      </c>
      <c r="K103" s="299"/>
    </row>
    <row r="104" s="1" customFormat="1" ht="17.25" customHeight="1">
      <c r="B104" s="297"/>
      <c r="C104" s="302" t="s">
        <v>937</v>
      </c>
      <c r="D104" s="302"/>
      <c r="E104" s="302"/>
      <c r="F104" s="303" t="s">
        <v>938</v>
      </c>
      <c r="G104" s="304"/>
      <c r="H104" s="302"/>
      <c r="I104" s="302"/>
      <c r="J104" s="302" t="s">
        <v>939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52</v>
      </c>
      <c r="D106" s="307"/>
      <c r="E106" s="307"/>
      <c r="F106" s="308" t="s">
        <v>940</v>
      </c>
      <c r="G106" s="285"/>
      <c r="H106" s="285" t="s">
        <v>980</v>
      </c>
      <c r="I106" s="285" t="s">
        <v>942</v>
      </c>
      <c r="J106" s="285">
        <v>20</v>
      </c>
      <c r="K106" s="299"/>
    </row>
    <row r="107" s="1" customFormat="1" ht="15" customHeight="1">
      <c r="B107" s="297"/>
      <c r="C107" s="285" t="s">
        <v>943</v>
      </c>
      <c r="D107" s="285"/>
      <c r="E107" s="285"/>
      <c r="F107" s="308" t="s">
        <v>940</v>
      </c>
      <c r="G107" s="285"/>
      <c r="H107" s="285" t="s">
        <v>980</v>
      </c>
      <c r="I107" s="285" t="s">
        <v>942</v>
      </c>
      <c r="J107" s="285">
        <v>120</v>
      </c>
      <c r="K107" s="299"/>
    </row>
    <row r="108" s="1" customFormat="1" ht="15" customHeight="1">
      <c r="B108" s="310"/>
      <c r="C108" s="285" t="s">
        <v>945</v>
      </c>
      <c r="D108" s="285"/>
      <c r="E108" s="285"/>
      <c r="F108" s="308" t="s">
        <v>946</v>
      </c>
      <c r="G108" s="285"/>
      <c r="H108" s="285" t="s">
        <v>980</v>
      </c>
      <c r="I108" s="285" t="s">
        <v>942</v>
      </c>
      <c r="J108" s="285">
        <v>50</v>
      </c>
      <c r="K108" s="299"/>
    </row>
    <row r="109" s="1" customFormat="1" ht="15" customHeight="1">
      <c r="B109" s="310"/>
      <c r="C109" s="285" t="s">
        <v>948</v>
      </c>
      <c r="D109" s="285"/>
      <c r="E109" s="285"/>
      <c r="F109" s="308" t="s">
        <v>940</v>
      </c>
      <c r="G109" s="285"/>
      <c r="H109" s="285" t="s">
        <v>980</v>
      </c>
      <c r="I109" s="285" t="s">
        <v>950</v>
      </c>
      <c r="J109" s="285"/>
      <c r="K109" s="299"/>
    </row>
    <row r="110" s="1" customFormat="1" ht="15" customHeight="1">
      <c r="B110" s="310"/>
      <c r="C110" s="285" t="s">
        <v>959</v>
      </c>
      <c r="D110" s="285"/>
      <c r="E110" s="285"/>
      <c r="F110" s="308" t="s">
        <v>946</v>
      </c>
      <c r="G110" s="285"/>
      <c r="H110" s="285" t="s">
        <v>980</v>
      </c>
      <c r="I110" s="285" t="s">
        <v>942</v>
      </c>
      <c r="J110" s="285">
        <v>50</v>
      </c>
      <c r="K110" s="299"/>
    </row>
    <row r="111" s="1" customFormat="1" ht="15" customHeight="1">
      <c r="B111" s="310"/>
      <c r="C111" s="285" t="s">
        <v>967</v>
      </c>
      <c r="D111" s="285"/>
      <c r="E111" s="285"/>
      <c r="F111" s="308" t="s">
        <v>946</v>
      </c>
      <c r="G111" s="285"/>
      <c r="H111" s="285" t="s">
        <v>980</v>
      </c>
      <c r="I111" s="285" t="s">
        <v>942</v>
      </c>
      <c r="J111" s="285">
        <v>50</v>
      </c>
      <c r="K111" s="299"/>
    </row>
    <row r="112" s="1" customFormat="1" ht="15" customHeight="1">
      <c r="B112" s="310"/>
      <c r="C112" s="285" t="s">
        <v>965</v>
      </c>
      <c r="D112" s="285"/>
      <c r="E112" s="285"/>
      <c r="F112" s="308" t="s">
        <v>946</v>
      </c>
      <c r="G112" s="285"/>
      <c r="H112" s="285" t="s">
        <v>980</v>
      </c>
      <c r="I112" s="285" t="s">
        <v>942</v>
      </c>
      <c r="J112" s="285">
        <v>50</v>
      </c>
      <c r="K112" s="299"/>
    </row>
    <row r="113" s="1" customFormat="1" ht="15" customHeight="1">
      <c r="B113" s="310"/>
      <c r="C113" s="285" t="s">
        <v>52</v>
      </c>
      <c r="D113" s="285"/>
      <c r="E113" s="285"/>
      <c r="F113" s="308" t="s">
        <v>940</v>
      </c>
      <c r="G113" s="285"/>
      <c r="H113" s="285" t="s">
        <v>981</v>
      </c>
      <c r="I113" s="285" t="s">
        <v>942</v>
      </c>
      <c r="J113" s="285">
        <v>20</v>
      </c>
      <c r="K113" s="299"/>
    </row>
    <row r="114" s="1" customFormat="1" ht="15" customHeight="1">
      <c r="B114" s="310"/>
      <c r="C114" s="285" t="s">
        <v>982</v>
      </c>
      <c r="D114" s="285"/>
      <c r="E114" s="285"/>
      <c r="F114" s="308" t="s">
        <v>940</v>
      </c>
      <c r="G114" s="285"/>
      <c r="H114" s="285" t="s">
        <v>983</v>
      </c>
      <c r="I114" s="285" t="s">
        <v>942</v>
      </c>
      <c r="J114" s="285">
        <v>120</v>
      </c>
      <c r="K114" s="299"/>
    </row>
    <row r="115" s="1" customFormat="1" ht="15" customHeight="1">
      <c r="B115" s="310"/>
      <c r="C115" s="285" t="s">
        <v>37</v>
      </c>
      <c r="D115" s="285"/>
      <c r="E115" s="285"/>
      <c r="F115" s="308" t="s">
        <v>940</v>
      </c>
      <c r="G115" s="285"/>
      <c r="H115" s="285" t="s">
        <v>984</v>
      </c>
      <c r="I115" s="285" t="s">
        <v>975</v>
      </c>
      <c r="J115" s="285"/>
      <c r="K115" s="299"/>
    </row>
    <row r="116" s="1" customFormat="1" ht="15" customHeight="1">
      <c r="B116" s="310"/>
      <c r="C116" s="285" t="s">
        <v>47</v>
      </c>
      <c r="D116" s="285"/>
      <c r="E116" s="285"/>
      <c r="F116" s="308" t="s">
        <v>940</v>
      </c>
      <c r="G116" s="285"/>
      <c r="H116" s="285" t="s">
        <v>985</v>
      </c>
      <c r="I116" s="285" t="s">
        <v>975</v>
      </c>
      <c r="J116" s="285"/>
      <c r="K116" s="299"/>
    </row>
    <row r="117" s="1" customFormat="1" ht="15" customHeight="1">
      <c r="B117" s="310"/>
      <c r="C117" s="285" t="s">
        <v>56</v>
      </c>
      <c r="D117" s="285"/>
      <c r="E117" s="285"/>
      <c r="F117" s="308" t="s">
        <v>940</v>
      </c>
      <c r="G117" s="285"/>
      <c r="H117" s="285" t="s">
        <v>986</v>
      </c>
      <c r="I117" s="285" t="s">
        <v>987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988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934</v>
      </c>
      <c r="D123" s="300"/>
      <c r="E123" s="300"/>
      <c r="F123" s="300" t="s">
        <v>935</v>
      </c>
      <c r="G123" s="301"/>
      <c r="H123" s="300" t="s">
        <v>53</v>
      </c>
      <c r="I123" s="300" t="s">
        <v>56</v>
      </c>
      <c r="J123" s="300" t="s">
        <v>936</v>
      </c>
      <c r="K123" s="329"/>
    </row>
    <row r="124" s="1" customFormat="1" ht="17.25" customHeight="1">
      <c r="B124" s="328"/>
      <c r="C124" s="302" t="s">
        <v>937</v>
      </c>
      <c r="D124" s="302"/>
      <c r="E124" s="302"/>
      <c r="F124" s="303" t="s">
        <v>938</v>
      </c>
      <c r="G124" s="304"/>
      <c r="H124" s="302"/>
      <c r="I124" s="302"/>
      <c r="J124" s="302" t="s">
        <v>939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943</v>
      </c>
      <c r="D126" s="307"/>
      <c r="E126" s="307"/>
      <c r="F126" s="308" t="s">
        <v>940</v>
      </c>
      <c r="G126" s="285"/>
      <c r="H126" s="285" t="s">
        <v>980</v>
      </c>
      <c r="I126" s="285" t="s">
        <v>942</v>
      </c>
      <c r="J126" s="285">
        <v>120</v>
      </c>
      <c r="K126" s="333"/>
    </row>
    <row r="127" s="1" customFormat="1" ht="15" customHeight="1">
      <c r="B127" s="330"/>
      <c r="C127" s="285" t="s">
        <v>989</v>
      </c>
      <c r="D127" s="285"/>
      <c r="E127" s="285"/>
      <c r="F127" s="308" t="s">
        <v>940</v>
      </c>
      <c r="G127" s="285"/>
      <c r="H127" s="285" t="s">
        <v>990</v>
      </c>
      <c r="I127" s="285" t="s">
        <v>942</v>
      </c>
      <c r="J127" s="285" t="s">
        <v>991</v>
      </c>
      <c r="K127" s="333"/>
    </row>
    <row r="128" s="1" customFormat="1" ht="15" customHeight="1">
      <c r="B128" s="330"/>
      <c r="C128" s="285" t="s">
        <v>888</v>
      </c>
      <c r="D128" s="285"/>
      <c r="E128" s="285"/>
      <c r="F128" s="308" t="s">
        <v>940</v>
      </c>
      <c r="G128" s="285"/>
      <c r="H128" s="285" t="s">
        <v>992</v>
      </c>
      <c r="I128" s="285" t="s">
        <v>942</v>
      </c>
      <c r="J128" s="285" t="s">
        <v>991</v>
      </c>
      <c r="K128" s="333"/>
    </row>
    <row r="129" s="1" customFormat="1" ht="15" customHeight="1">
      <c r="B129" s="330"/>
      <c r="C129" s="285" t="s">
        <v>951</v>
      </c>
      <c r="D129" s="285"/>
      <c r="E129" s="285"/>
      <c r="F129" s="308" t="s">
        <v>946</v>
      </c>
      <c r="G129" s="285"/>
      <c r="H129" s="285" t="s">
        <v>952</v>
      </c>
      <c r="I129" s="285" t="s">
        <v>942</v>
      </c>
      <c r="J129" s="285">
        <v>15</v>
      </c>
      <c r="K129" s="333"/>
    </row>
    <row r="130" s="1" customFormat="1" ht="15" customHeight="1">
      <c r="B130" s="330"/>
      <c r="C130" s="311" t="s">
        <v>953</v>
      </c>
      <c r="D130" s="311"/>
      <c r="E130" s="311"/>
      <c r="F130" s="312" t="s">
        <v>946</v>
      </c>
      <c r="G130" s="311"/>
      <c r="H130" s="311" t="s">
        <v>954</v>
      </c>
      <c r="I130" s="311" t="s">
        <v>942</v>
      </c>
      <c r="J130" s="311">
        <v>15</v>
      </c>
      <c r="K130" s="333"/>
    </row>
    <row r="131" s="1" customFormat="1" ht="15" customHeight="1">
      <c r="B131" s="330"/>
      <c r="C131" s="311" t="s">
        <v>955</v>
      </c>
      <c r="D131" s="311"/>
      <c r="E131" s="311"/>
      <c r="F131" s="312" t="s">
        <v>946</v>
      </c>
      <c r="G131" s="311"/>
      <c r="H131" s="311" t="s">
        <v>956</v>
      </c>
      <c r="I131" s="311" t="s">
        <v>942</v>
      </c>
      <c r="J131" s="311">
        <v>20</v>
      </c>
      <c r="K131" s="333"/>
    </row>
    <row r="132" s="1" customFormat="1" ht="15" customHeight="1">
      <c r="B132" s="330"/>
      <c r="C132" s="311" t="s">
        <v>957</v>
      </c>
      <c r="D132" s="311"/>
      <c r="E132" s="311"/>
      <c r="F132" s="312" t="s">
        <v>946</v>
      </c>
      <c r="G132" s="311"/>
      <c r="H132" s="311" t="s">
        <v>958</v>
      </c>
      <c r="I132" s="311" t="s">
        <v>942</v>
      </c>
      <c r="J132" s="311">
        <v>20</v>
      </c>
      <c r="K132" s="333"/>
    </row>
    <row r="133" s="1" customFormat="1" ht="15" customHeight="1">
      <c r="B133" s="330"/>
      <c r="C133" s="285" t="s">
        <v>945</v>
      </c>
      <c r="D133" s="285"/>
      <c r="E133" s="285"/>
      <c r="F133" s="308" t="s">
        <v>946</v>
      </c>
      <c r="G133" s="285"/>
      <c r="H133" s="285" t="s">
        <v>980</v>
      </c>
      <c r="I133" s="285" t="s">
        <v>942</v>
      </c>
      <c r="J133" s="285">
        <v>50</v>
      </c>
      <c r="K133" s="333"/>
    </row>
    <row r="134" s="1" customFormat="1" ht="15" customHeight="1">
      <c r="B134" s="330"/>
      <c r="C134" s="285" t="s">
        <v>959</v>
      </c>
      <c r="D134" s="285"/>
      <c r="E134" s="285"/>
      <c r="F134" s="308" t="s">
        <v>946</v>
      </c>
      <c r="G134" s="285"/>
      <c r="H134" s="285" t="s">
        <v>980</v>
      </c>
      <c r="I134" s="285" t="s">
        <v>942</v>
      </c>
      <c r="J134" s="285">
        <v>50</v>
      </c>
      <c r="K134" s="333"/>
    </row>
    <row r="135" s="1" customFormat="1" ht="15" customHeight="1">
      <c r="B135" s="330"/>
      <c r="C135" s="285" t="s">
        <v>965</v>
      </c>
      <c r="D135" s="285"/>
      <c r="E135" s="285"/>
      <c r="F135" s="308" t="s">
        <v>946</v>
      </c>
      <c r="G135" s="285"/>
      <c r="H135" s="285" t="s">
        <v>980</v>
      </c>
      <c r="I135" s="285" t="s">
        <v>942</v>
      </c>
      <c r="J135" s="285">
        <v>50</v>
      </c>
      <c r="K135" s="333"/>
    </row>
    <row r="136" s="1" customFormat="1" ht="15" customHeight="1">
      <c r="B136" s="330"/>
      <c r="C136" s="285" t="s">
        <v>967</v>
      </c>
      <c r="D136" s="285"/>
      <c r="E136" s="285"/>
      <c r="F136" s="308" t="s">
        <v>946</v>
      </c>
      <c r="G136" s="285"/>
      <c r="H136" s="285" t="s">
        <v>980</v>
      </c>
      <c r="I136" s="285" t="s">
        <v>942</v>
      </c>
      <c r="J136" s="285">
        <v>50</v>
      </c>
      <c r="K136" s="333"/>
    </row>
    <row r="137" s="1" customFormat="1" ht="15" customHeight="1">
      <c r="B137" s="330"/>
      <c r="C137" s="285" t="s">
        <v>968</v>
      </c>
      <c r="D137" s="285"/>
      <c r="E137" s="285"/>
      <c r="F137" s="308" t="s">
        <v>946</v>
      </c>
      <c r="G137" s="285"/>
      <c r="H137" s="285" t="s">
        <v>993</v>
      </c>
      <c r="I137" s="285" t="s">
        <v>942</v>
      </c>
      <c r="J137" s="285">
        <v>255</v>
      </c>
      <c r="K137" s="333"/>
    </row>
    <row r="138" s="1" customFormat="1" ht="15" customHeight="1">
      <c r="B138" s="330"/>
      <c r="C138" s="285" t="s">
        <v>970</v>
      </c>
      <c r="D138" s="285"/>
      <c r="E138" s="285"/>
      <c r="F138" s="308" t="s">
        <v>940</v>
      </c>
      <c r="G138" s="285"/>
      <c r="H138" s="285" t="s">
        <v>994</v>
      </c>
      <c r="I138" s="285" t="s">
        <v>972</v>
      </c>
      <c r="J138" s="285"/>
      <c r="K138" s="333"/>
    </row>
    <row r="139" s="1" customFormat="1" ht="15" customHeight="1">
      <c r="B139" s="330"/>
      <c r="C139" s="285" t="s">
        <v>973</v>
      </c>
      <c r="D139" s="285"/>
      <c r="E139" s="285"/>
      <c r="F139" s="308" t="s">
        <v>940</v>
      </c>
      <c r="G139" s="285"/>
      <c r="H139" s="285" t="s">
        <v>995</v>
      </c>
      <c r="I139" s="285" t="s">
        <v>975</v>
      </c>
      <c r="J139" s="285"/>
      <c r="K139" s="333"/>
    </row>
    <row r="140" s="1" customFormat="1" ht="15" customHeight="1">
      <c r="B140" s="330"/>
      <c r="C140" s="285" t="s">
        <v>976</v>
      </c>
      <c r="D140" s="285"/>
      <c r="E140" s="285"/>
      <c r="F140" s="308" t="s">
        <v>940</v>
      </c>
      <c r="G140" s="285"/>
      <c r="H140" s="285" t="s">
        <v>976</v>
      </c>
      <c r="I140" s="285" t="s">
        <v>975</v>
      </c>
      <c r="J140" s="285"/>
      <c r="K140" s="333"/>
    </row>
    <row r="141" s="1" customFormat="1" ht="15" customHeight="1">
      <c r="B141" s="330"/>
      <c r="C141" s="285" t="s">
        <v>37</v>
      </c>
      <c r="D141" s="285"/>
      <c r="E141" s="285"/>
      <c r="F141" s="308" t="s">
        <v>940</v>
      </c>
      <c r="G141" s="285"/>
      <c r="H141" s="285" t="s">
        <v>996</v>
      </c>
      <c r="I141" s="285" t="s">
        <v>975</v>
      </c>
      <c r="J141" s="285"/>
      <c r="K141" s="333"/>
    </row>
    <row r="142" s="1" customFormat="1" ht="15" customHeight="1">
      <c r="B142" s="330"/>
      <c r="C142" s="285" t="s">
        <v>997</v>
      </c>
      <c r="D142" s="285"/>
      <c r="E142" s="285"/>
      <c r="F142" s="308" t="s">
        <v>940</v>
      </c>
      <c r="G142" s="285"/>
      <c r="H142" s="285" t="s">
        <v>998</v>
      </c>
      <c r="I142" s="285" t="s">
        <v>975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999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934</v>
      </c>
      <c r="D148" s="300"/>
      <c r="E148" s="300"/>
      <c r="F148" s="300" t="s">
        <v>935</v>
      </c>
      <c r="G148" s="301"/>
      <c r="H148" s="300" t="s">
        <v>53</v>
      </c>
      <c r="I148" s="300" t="s">
        <v>56</v>
      </c>
      <c r="J148" s="300" t="s">
        <v>936</v>
      </c>
      <c r="K148" s="299"/>
    </row>
    <row r="149" s="1" customFormat="1" ht="17.25" customHeight="1">
      <c r="B149" s="297"/>
      <c r="C149" s="302" t="s">
        <v>937</v>
      </c>
      <c r="D149" s="302"/>
      <c r="E149" s="302"/>
      <c r="F149" s="303" t="s">
        <v>938</v>
      </c>
      <c r="G149" s="304"/>
      <c r="H149" s="302"/>
      <c r="I149" s="302"/>
      <c r="J149" s="302" t="s">
        <v>939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943</v>
      </c>
      <c r="D151" s="285"/>
      <c r="E151" s="285"/>
      <c r="F151" s="338" t="s">
        <v>940</v>
      </c>
      <c r="G151" s="285"/>
      <c r="H151" s="337" t="s">
        <v>980</v>
      </c>
      <c r="I151" s="337" t="s">
        <v>942</v>
      </c>
      <c r="J151" s="337">
        <v>120</v>
      </c>
      <c r="K151" s="333"/>
    </row>
    <row r="152" s="1" customFormat="1" ht="15" customHeight="1">
      <c r="B152" s="310"/>
      <c r="C152" s="337" t="s">
        <v>989</v>
      </c>
      <c r="D152" s="285"/>
      <c r="E152" s="285"/>
      <c r="F152" s="338" t="s">
        <v>940</v>
      </c>
      <c r="G152" s="285"/>
      <c r="H152" s="337" t="s">
        <v>1000</v>
      </c>
      <c r="I152" s="337" t="s">
        <v>942</v>
      </c>
      <c r="J152" s="337" t="s">
        <v>991</v>
      </c>
      <c r="K152" s="333"/>
    </row>
    <row r="153" s="1" customFormat="1" ht="15" customHeight="1">
      <c r="B153" s="310"/>
      <c r="C153" s="337" t="s">
        <v>888</v>
      </c>
      <c r="D153" s="285"/>
      <c r="E153" s="285"/>
      <c r="F153" s="338" t="s">
        <v>940</v>
      </c>
      <c r="G153" s="285"/>
      <c r="H153" s="337" t="s">
        <v>1001</v>
      </c>
      <c r="I153" s="337" t="s">
        <v>942</v>
      </c>
      <c r="J153" s="337" t="s">
        <v>991</v>
      </c>
      <c r="K153" s="333"/>
    </row>
    <row r="154" s="1" customFormat="1" ht="15" customHeight="1">
      <c r="B154" s="310"/>
      <c r="C154" s="337" t="s">
        <v>945</v>
      </c>
      <c r="D154" s="285"/>
      <c r="E154" s="285"/>
      <c r="F154" s="338" t="s">
        <v>946</v>
      </c>
      <c r="G154" s="285"/>
      <c r="H154" s="337" t="s">
        <v>980</v>
      </c>
      <c r="I154" s="337" t="s">
        <v>942</v>
      </c>
      <c r="J154" s="337">
        <v>50</v>
      </c>
      <c r="K154" s="333"/>
    </row>
    <row r="155" s="1" customFormat="1" ht="15" customHeight="1">
      <c r="B155" s="310"/>
      <c r="C155" s="337" t="s">
        <v>948</v>
      </c>
      <c r="D155" s="285"/>
      <c r="E155" s="285"/>
      <c r="F155" s="338" t="s">
        <v>940</v>
      </c>
      <c r="G155" s="285"/>
      <c r="H155" s="337" t="s">
        <v>980</v>
      </c>
      <c r="I155" s="337" t="s">
        <v>950</v>
      </c>
      <c r="J155" s="337"/>
      <c r="K155" s="333"/>
    </row>
    <row r="156" s="1" customFormat="1" ht="15" customHeight="1">
      <c r="B156" s="310"/>
      <c r="C156" s="337" t="s">
        <v>959</v>
      </c>
      <c r="D156" s="285"/>
      <c r="E156" s="285"/>
      <c r="F156" s="338" t="s">
        <v>946</v>
      </c>
      <c r="G156" s="285"/>
      <c r="H156" s="337" t="s">
        <v>980</v>
      </c>
      <c r="I156" s="337" t="s">
        <v>942</v>
      </c>
      <c r="J156" s="337">
        <v>50</v>
      </c>
      <c r="K156" s="333"/>
    </row>
    <row r="157" s="1" customFormat="1" ht="15" customHeight="1">
      <c r="B157" s="310"/>
      <c r="C157" s="337" t="s">
        <v>967</v>
      </c>
      <c r="D157" s="285"/>
      <c r="E157" s="285"/>
      <c r="F157" s="338" t="s">
        <v>946</v>
      </c>
      <c r="G157" s="285"/>
      <c r="H157" s="337" t="s">
        <v>980</v>
      </c>
      <c r="I157" s="337" t="s">
        <v>942</v>
      </c>
      <c r="J157" s="337">
        <v>50</v>
      </c>
      <c r="K157" s="333"/>
    </row>
    <row r="158" s="1" customFormat="1" ht="15" customHeight="1">
      <c r="B158" s="310"/>
      <c r="C158" s="337" t="s">
        <v>965</v>
      </c>
      <c r="D158" s="285"/>
      <c r="E158" s="285"/>
      <c r="F158" s="338" t="s">
        <v>946</v>
      </c>
      <c r="G158" s="285"/>
      <c r="H158" s="337" t="s">
        <v>980</v>
      </c>
      <c r="I158" s="337" t="s">
        <v>942</v>
      </c>
      <c r="J158" s="337">
        <v>50</v>
      </c>
      <c r="K158" s="333"/>
    </row>
    <row r="159" s="1" customFormat="1" ht="15" customHeight="1">
      <c r="B159" s="310"/>
      <c r="C159" s="337" t="s">
        <v>92</v>
      </c>
      <c r="D159" s="285"/>
      <c r="E159" s="285"/>
      <c r="F159" s="338" t="s">
        <v>940</v>
      </c>
      <c r="G159" s="285"/>
      <c r="H159" s="337" t="s">
        <v>1002</v>
      </c>
      <c r="I159" s="337" t="s">
        <v>942</v>
      </c>
      <c r="J159" s="337" t="s">
        <v>1003</v>
      </c>
      <c r="K159" s="333"/>
    </row>
    <row r="160" s="1" customFormat="1" ht="15" customHeight="1">
      <c r="B160" s="310"/>
      <c r="C160" s="337" t="s">
        <v>1004</v>
      </c>
      <c r="D160" s="285"/>
      <c r="E160" s="285"/>
      <c r="F160" s="338" t="s">
        <v>940</v>
      </c>
      <c r="G160" s="285"/>
      <c r="H160" s="337" t="s">
        <v>1005</v>
      </c>
      <c r="I160" s="337" t="s">
        <v>975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1006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934</v>
      </c>
      <c r="D166" s="300"/>
      <c r="E166" s="300"/>
      <c r="F166" s="300" t="s">
        <v>935</v>
      </c>
      <c r="G166" s="342"/>
      <c r="H166" s="343" t="s">
        <v>53</v>
      </c>
      <c r="I166" s="343" t="s">
        <v>56</v>
      </c>
      <c r="J166" s="300" t="s">
        <v>936</v>
      </c>
      <c r="K166" s="277"/>
    </row>
    <row r="167" s="1" customFormat="1" ht="17.25" customHeight="1">
      <c r="B167" s="278"/>
      <c r="C167" s="302" t="s">
        <v>937</v>
      </c>
      <c r="D167" s="302"/>
      <c r="E167" s="302"/>
      <c r="F167" s="303" t="s">
        <v>938</v>
      </c>
      <c r="G167" s="344"/>
      <c r="H167" s="345"/>
      <c r="I167" s="345"/>
      <c r="J167" s="302" t="s">
        <v>939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943</v>
      </c>
      <c r="D169" s="285"/>
      <c r="E169" s="285"/>
      <c r="F169" s="308" t="s">
        <v>940</v>
      </c>
      <c r="G169" s="285"/>
      <c r="H169" s="285" t="s">
        <v>980</v>
      </c>
      <c r="I169" s="285" t="s">
        <v>942</v>
      </c>
      <c r="J169" s="285">
        <v>120</v>
      </c>
      <c r="K169" s="333"/>
    </row>
    <row r="170" s="1" customFormat="1" ht="15" customHeight="1">
      <c r="B170" s="310"/>
      <c r="C170" s="285" t="s">
        <v>989</v>
      </c>
      <c r="D170" s="285"/>
      <c r="E170" s="285"/>
      <c r="F170" s="308" t="s">
        <v>940</v>
      </c>
      <c r="G170" s="285"/>
      <c r="H170" s="285" t="s">
        <v>990</v>
      </c>
      <c r="I170" s="285" t="s">
        <v>942</v>
      </c>
      <c r="J170" s="285" t="s">
        <v>991</v>
      </c>
      <c r="K170" s="333"/>
    </row>
    <row r="171" s="1" customFormat="1" ht="15" customHeight="1">
      <c r="B171" s="310"/>
      <c r="C171" s="285" t="s">
        <v>888</v>
      </c>
      <c r="D171" s="285"/>
      <c r="E171" s="285"/>
      <c r="F171" s="308" t="s">
        <v>940</v>
      </c>
      <c r="G171" s="285"/>
      <c r="H171" s="285" t="s">
        <v>1007</v>
      </c>
      <c r="I171" s="285" t="s">
        <v>942</v>
      </c>
      <c r="J171" s="285" t="s">
        <v>991</v>
      </c>
      <c r="K171" s="333"/>
    </row>
    <row r="172" s="1" customFormat="1" ht="15" customHeight="1">
      <c r="B172" s="310"/>
      <c r="C172" s="285" t="s">
        <v>945</v>
      </c>
      <c r="D172" s="285"/>
      <c r="E172" s="285"/>
      <c r="F172" s="308" t="s">
        <v>946</v>
      </c>
      <c r="G172" s="285"/>
      <c r="H172" s="285" t="s">
        <v>1007</v>
      </c>
      <c r="I172" s="285" t="s">
        <v>942</v>
      </c>
      <c r="J172" s="285">
        <v>50</v>
      </c>
      <c r="K172" s="333"/>
    </row>
    <row r="173" s="1" customFormat="1" ht="15" customHeight="1">
      <c r="B173" s="310"/>
      <c r="C173" s="285" t="s">
        <v>948</v>
      </c>
      <c r="D173" s="285"/>
      <c r="E173" s="285"/>
      <c r="F173" s="308" t="s">
        <v>940</v>
      </c>
      <c r="G173" s="285"/>
      <c r="H173" s="285" t="s">
        <v>1007</v>
      </c>
      <c r="I173" s="285" t="s">
        <v>950</v>
      </c>
      <c r="J173" s="285"/>
      <c r="K173" s="333"/>
    </row>
    <row r="174" s="1" customFormat="1" ht="15" customHeight="1">
      <c r="B174" s="310"/>
      <c r="C174" s="285" t="s">
        <v>959</v>
      </c>
      <c r="D174" s="285"/>
      <c r="E174" s="285"/>
      <c r="F174" s="308" t="s">
        <v>946</v>
      </c>
      <c r="G174" s="285"/>
      <c r="H174" s="285" t="s">
        <v>1007</v>
      </c>
      <c r="I174" s="285" t="s">
        <v>942</v>
      </c>
      <c r="J174" s="285">
        <v>50</v>
      </c>
      <c r="K174" s="333"/>
    </row>
    <row r="175" s="1" customFormat="1" ht="15" customHeight="1">
      <c r="B175" s="310"/>
      <c r="C175" s="285" t="s">
        <v>967</v>
      </c>
      <c r="D175" s="285"/>
      <c r="E175" s="285"/>
      <c r="F175" s="308" t="s">
        <v>946</v>
      </c>
      <c r="G175" s="285"/>
      <c r="H175" s="285" t="s">
        <v>1007</v>
      </c>
      <c r="I175" s="285" t="s">
        <v>942</v>
      </c>
      <c r="J175" s="285">
        <v>50</v>
      </c>
      <c r="K175" s="333"/>
    </row>
    <row r="176" s="1" customFormat="1" ht="15" customHeight="1">
      <c r="B176" s="310"/>
      <c r="C176" s="285" t="s">
        <v>965</v>
      </c>
      <c r="D176" s="285"/>
      <c r="E176" s="285"/>
      <c r="F176" s="308" t="s">
        <v>946</v>
      </c>
      <c r="G176" s="285"/>
      <c r="H176" s="285" t="s">
        <v>1007</v>
      </c>
      <c r="I176" s="285" t="s">
        <v>942</v>
      </c>
      <c r="J176" s="285">
        <v>50</v>
      </c>
      <c r="K176" s="333"/>
    </row>
    <row r="177" s="1" customFormat="1" ht="15" customHeight="1">
      <c r="B177" s="310"/>
      <c r="C177" s="285" t="s">
        <v>112</v>
      </c>
      <c r="D177" s="285"/>
      <c r="E177" s="285"/>
      <c r="F177" s="308" t="s">
        <v>940</v>
      </c>
      <c r="G177" s="285"/>
      <c r="H177" s="285" t="s">
        <v>1008</v>
      </c>
      <c r="I177" s="285" t="s">
        <v>1009</v>
      </c>
      <c r="J177" s="285"/>
      <c r="K177" s="333"/>
    </row>
    <row r="178" s="1" customFormat="1" ht="15" customHeight="1">
      <c r="B178" s="310"/>
      <c r="C178" s="285" t="s">
        <v>56</v>
      </c>
      <c r="D178" s="285"/>
      <c r="E178" s="285"/>
      <c r="F178" s="308" t="s">
        <v>940</v>
      </c>
      <c r="G178" s="285"/>
      <c r="H178" s="285" t="s">
        <v>1010</v>
      </c>
      <c r="I178" s="285" t="s">
        <v>1011</v>
      </c>
      <c r="J178" s="285">
        <v>1</v>
      </c>
      <c r="K178" s="333"/>
    </row>
    <row r="179" s="1" customFormat="1" ht="15" customHeight="1">
      <c r="B179" s="310"/>
      <c r="C179" s="285" t="s">
        <v>52</v>
      </c>
      <c r="D179" s="285"/>
      <c r="E179" s="285"/>
      <c r="F179" s="308" t="s">
        <v>940</v>
      </c>
      <c r="G179" s="285"/>
      <c r="H179" s="285" t="s">
        <v>1012</v>
      </c>
      <c r="I179" s="285" t="s">
        <v>942</v>
      </c>
      <c r="J179" s="285">
        <v>20</v>
      </c>
      <c r="K179" s="333"/>
    </row>
    <row r="180" s="1" customFormat="1" ht="15" customHeight="1">
      <c r="B180" s="310"/>
      <c r="C180" s="285" t="s">
        <v>53</v>
      </c>
      <c r="D180" s="285"/>
      <c r="E180" s="285"/>
      <c r="F180" s="308" t="s">
        <v>940</v>
      </c>
      <c r="G180" s="285"/>
      <c r="H180" s="285" t="s">
        <v>1013</v>
      </c>
      <c r="I180" s="285" t="s">
        <v>942</v>
      </c>
      <c r="J180" s="285">
        <v>255</v>
      </c>
      <c r="K180" s="333"/>
    </row>
    <row r="181" s="1" customFormat="1" ht="15" customHeight="1">
      <c r="B181" s="310"/>
      <c r="C181" s="285" t="s">
        <v>113</v>
      </c>
      <c r="D181" s="285"/>
      <c r="E181" s="285"/>
      <c r="F181" s="308" t="s">
        <v>940</v>
      </c>
      <c r="G181" s="285"/>
      <c r="H181" s="285" t="s">
        <v>904</v>
      </c>
      <c r="I181" s="285" t="s">
        <v>942</v>
      </c>
      <c r="J181" s="285">
        <v>10</v>
      </c>
      <c r="K181" s="333"/>
    </row>
    <row r="182" s="1" customFormat="1" ht="15" customHeight="1">
      <c r="B182" s="310"/>
      <c r="C182" s="285" t="s">
        <v>114</v>
      </c>
      <c r="D182" s="285"/>
      <c r="E182" s="285"/>
      <c r="F182" s="308" t="s">
        <v>940</v>
      </c>
      <c r="G182" s="285"/>
      <c r="H182" s="285" t="s">
        <v>1014</v>
      </c>
      <c r="I182" s="285" t="s">
        <v>975</v>
      </c>
      <c r="J182" s="285"/>
      <c r="K182" s="333"/>
    </row>
    <row r="183" s="1" customFormat="1" ht="15" customHeight="1">
      <c r="B183" s="310"/>
      <c r="C183" s="285" t="s">
        <v>1015</v>
      </c>
      <c r="D183" s="285"/>
      <c r="E183" s="285"/>
      <c r="F183" s="308" t="s">
        <v>940</v>
      </c>
      <c r="G183" s="285"/>
      <c r="H183" s="285" t="s">
        <v>1016</v>
      </c>
      <c r="I183" s="285" t="s">
        <v>975</v>
      </c>
      <c r="J183" s="285"/>
      <c r="K183" s="333"/>
    </row>
    <row r="184" s="1" customFormat="1" ht="15" customHeight="1">
      <c r="B184" s="310"/>
      <c r="C184" s="285" t="s">
        <v>1004</v>
      </c>
      <c r="D184" s="285"/>
      <c r="E184" s="285"/>
      <c r="F184" s="308" t="s">
        <v>940</v>
      </c>
      <c r="G184" s="285"/>
      <c r="H184" s="285" t="s">
        <v>1017</v>
      </c>
      <c r="I184" s="285" t="s">
        <v>975</v>
      </c>
      <c r="J184" s="285"/>
      <c r="K184" s="333"/>
    </row>
    <row r="185" s="1" customFormat="1" ht="15" customHeight="1">
      <c r="B185" s="310"/>
      <c r="C185" s="285" t="s">
        <v>116</v>
      </c>
      <c r="D185" s="285"/>
      <c r="E185" s="285"/>
      <c r="F185" s="308" t="s">
        <v>946</v>
      </c>
      <c r="G185" s="285"/>
      <c r="H185" s="285" t="s">
        <v>1018</v>
      </c>
      <c r="I185" s="285" t="s">
        <v>942</v>
      </c>
      <c r="J185" s="285">
        <v>50</v>
      </c>
      <c r="K185" s="333"/>
    </row>
    <row r="186" s="1" customFormat="1" ht="15" customHeight="1">
      <c r="B186" s="310"/>
      <c r="C186" s="285" t="s">
        <v>1019</v>
      </c>
      <c r="D186" s="285"/>
      <c r="E186" s="285"/>
      <c r="F186" s="308" t="s">
        <v>946</v>
      </c>
      <c r="G186" s="285"/>
      <c r="H186" s="285" t="s">
        <v>1020</v>
      </c>
      <c r="I186" s="285" t="s">
        <v>1021</v>
      </c>
      <c r="J186" s="285"/>
      <c r="K186" s="333"/>
    </row>
    <row r="187" s="1" customFormat="1" ht="15" customHeight="1">
      <c r="B187" s="310"/>
      <c r="C187" s="285" t="s">
        <v>1022</v>
      </c>
      <c r="D187" s="285"/>
      <c r="E187" s="285"/>
      <c r="F187" s="308" t="s">
        <v>946</v>
      </c>
      <c r="G187" s="285"/>
      <c r="H187" s="285" t="s">
        <v>1023</v>
      </c>
      <c r="I187" s="285" t="s">
        <v>1021</v>
      </c>
      <c r="J187" s="285"/>
      <c r="K187" s="333"/>
    </row>
    <row r="188" s="1" customFormat="1" ht="15" customHeight="1">
      <c r="B188" s="310"/>
      <c r="C188" s="285" t="s">
        <v>1024</v>
      </c>
      <c r="D188" s="285"/>
      <c r="E188" s="285"/>
      <c r="F188" s="308" t="s">
        <v>946</v>
      </c>
      <c r="G188" s="285"/>
      <c r="H188" s="285" t="s">
        <v>1025</v>
      </c>
      <c r="I188" s="285" t="s">
        <v>1021</v>
      </c>
      <c r="J188" s="285"/>
      <c r="K188" s="333"/>
    </row>
    <row r="189" s="1" customFormat="1" ht="15" customHeight="1">
      <c r="B189" s="310"/>
      <c r="C189" s="346" t="s">
        <v>1026</v>
      </c>
      <c r="D189" s="285"/>
      <c r="E189" s="285"/>
      <c r="F189" s="308" t="s">
        <v>946</v>
      </c>
      <c r="G189" s="285"/>
      <c r="H189" s="285" t="s">
        <v>1027</v>
      </c>
      <c r="I189" s="285" t="s">
        <v>1028</v>
      </c>
      <c r="J189" s="347" t="s">
        <v>1029</v>
      </c>
      <c r="K189" s="333"/>
    </row>
    <row r="190" s="1" customFormat="1" ht="15" customHeight="1">
      <c r="B190" s="310"/>
      <c r="C190" s="346" t="s">
        <v>41</v>
      </c>
      <c r="D190" s="285"/>
      <c r="E190" s="285"/>
      <c r="F190" s="308" t="s">
        <v>940</v>
      </c>
      <c r="G190" s="285"/>
      <c r="H190" s="282" t="s">
        <v>1030</v>
      </c>
      <c r="I190" s="285" t="s">
        <v>1031</v>
      </c>
      <c r="J190" s="285"/>
      <c r="K190" s="333"/>
    </row>
    <row r="191" s="1" customFormat="1" ht="15" customHeight="1">
      <c r="B191" s="310"/>
      <c r="C191" s="346" t="s">
        <v>1032</v>
      </c>
      <c r="D191" s="285"/>
      <c r="E191" s="285"/>
      <c r="F191" s="308" t="s">
        <v>940</v>
      </c>
      <c r="G191" s="285"/>
      <c r="H191" s="285" t="s">
        <v>1033</v>
      </c>
      <c r="I191" s="285" t="s">
        <v>975</v>
      </c>
      <c r="J191" s="285"/>
      <c r="K191" s="333"/>
    </row>
    <row r="192" s="1" customFormat="1" ht="15" customHeight="1">
      <c r="B192" s="310"/>
      <c r="C192" s="346" t="s">
        <v>1034</v>
      </c>
      <c r="D192" s="285"/>
      <c r="E192" s="285"/>
      <c r="F192" s="308" t="s">
        <v>940</v>
      </c>
      <c r="G192" s="285"/>
      <c r="H192" s="285" t="s">
        <v>1035</v>
      </c>
      <c r="I192" s="285" t="s">
        <v>975</v>
      </c>
      <c r="J192" s="285"/>
      <c r="K192" s="333"/>
    </row>
    <row r="193" s="1" customFormat="1" ht="15" customHeight="1">
      <c r="B193" s="310"/>
      <c r="C193" s="346" t="s">
        <v>1036</v>
      </c>
      <c r="D193" s="285"/>
      <c r="E193" s="285"/>
      <c r="F193" s="308" t="s">
        <v>946</v>
      </c>
      <c r="G193" s="285"/>
      <c r="H193" s="285" t="s">
        <v>1037</v>
      </c>
      <c r="I193" s="285" t="s">
        <v>975</v>
      </c>
      <c r="J193" s="285"/>
      <c r="K193" s="333"/>
    </row>
    <row r="194" s="1" customFormat="1" ht="15" customHeight="1">
      <c r="B194" s="339"/>
      <c r="C194" s="348"/>
      <c r="D194" s="319"/>
      <c r="E194" s="319"/>
      <c r="F194" s="319"/>
      <c r="G194" s="319"/>
      <c r="H194" s="319"/>
      <c r="I194" s="319"/>
      <c r="J194" s="319"/>
      <c r="K194" s="340"/>
    </row>
    <row r="195" s="1" customFormat="1" ht="18.75" customHeight="1">
      <c r="B195" s="321"/>
      <c r="C195" s="331"/>
      <c r="D195" s="331"/>
      <c r="E195" s="331"/>
      <c r="F195" s="341"/>
      <c r="G195" s="331"/>
      <c r="H195" s="331"/>
      <c r="I195" s="331"/>
      <c r="J195" s="331"/>
      <c r="K195" s="321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293"/>
      <c r="C197" s="293"/>
      <c r="D197" s="293"/>
      <c r="E197" s="293"/>
      <c r="F197" s="293"/>
      <c r="G197" s="293"/>
      <c r="H197" s="293"/>
      <c r="I197" s="293"/>
      <c r="J197" s="293"/>
      <c r="K197" s="293"/>
    </row>
    <row r="198" s="1" customFormat="1" ht="13.5">
      <c r="B198" s="272"/>
      <c r="C198" s="273"/>
      <c r="D198" s="273"/>
      <c r="E198" s="273"/>
      <c r="F198" s="273"/>
      <c r="G198" s="273"/>
      <c r="H198" s="273"/>
      <c r="I198" s="273"/>
      <c r="J198" s="273"/>
      <c r="K198" s="274"/>
    </row>
    <row r="199" s="1" customFormat="1" ht="21">
      <c r="B199" s="275"/>
      <c r="C199" s="276" t="s">
        <v>1038</v>
      </c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5.5" customHeight="1">
      <c r="B200" s="275"/>
      <c r="C200" s="349" t="s">
        <v>1039</v>
      </c>
      <c r="D200" s="349"/>
      <c r="E200" s="349"/>
      <c r="F200" s="349" t="s">
        <v>1040</v>
      </c>
      <c r="G200" s="350"/>
      <c r="H200" s="349" t="s">
        <v>1041</v>
      </c>
      <c r="I200" s="349"/>
      <c r="J200" s="349"/>
      <c r="K200" s="277"/>
    </row>
    <row r="201" s="1" customFormat="1" ht="5.25" customHeight="1">
      <c r="B201" s="310"/>
      <c r="C201" s="305"/>
      <c r="D201" s="305"/>
      <c r="E201" s="305"/>
      <c r="F201" s="305"/>
      <c r="G201" s="331"/>
      <c r="H201" s="305"/>
      <c r="I201" s="305"/>
      <c r="J201" s="305"/>
      <c r="K201" s="333"/>
    </row>
    <row r="202" s="1" customFormat="1" ht="15" customHeight="1">
      <c r="B202" s="310"/>
      <c r="C202" s="285" t="s">
        <v>1031</v>
      </c>
      <c r="D202" s="285"/>
      <c r="E202" s="285"/>
      <c r="F202" s="308" t="s">
        <v>42</v>
      </c>
      <c r="G202" s="285"/>
      <c r="H202" s="285" t="s">
        <v>1042</v>
      </c>
      <c r="I202" s="285"/>
      <c r="J202" s="285"/>
      <c r="K202" s="333"/>
    </row>
    <row r="203" s="1" customFormat="1" ht="15" customHeight="1">
      <c r="B203" s="310"/>
      <c r="C203" s="285"/>
      <c r="D203" s="285"/>
      <c r="E203" s="285"/>
      <c r="F203" s="308" t="s">
        <v>43</v>
      </c>
      <c r="G203" s="285"/>
      <c r="H203" s="285" t="s">
        <v>1043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46</v>
      </c>
      <c r="G204" s="285"/>
      <c r="H204" s="285" t="s">
        <v>1044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44</v>
      </c>
      <c r="G205" s="285"/>
      <c r="H205" s="285" t="s">
        <v>1045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45</v>
      </c>
      <c r="G206" s="285"/>
      <c r="H206" s="285" t="s">
        <v>1046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/>
      <c r="G207" s="285"/>
      <c r="H207" s="285"/>
      <c r="I207" s="285"/>
      <c r="J207" s="285"/>
      <c r="K207" s="333"/>
    </row>
    <row r="208" s="1" customFormat="1" ht="15" customHeight="1">
      <c r="B208" s="310"/>
      <c r="C208" s="285" t="s">
        <v>987</v>
      </c>
      <c r="D208" s="285"/>
      <c r="E208" s="285"/>
      <c r="F208" s="308" t="s">
        <v>78</v>
      </c>
      <c r="G208" s="285"/>
      <c r="H208" s="285" t="s">
        <v>1047</v>
      </c>
      <c r="I208" s="285"/>
      <c r="J208" s="285"/>
      <c r="K208" s="333"/>
    </row>
    <row r="209" s="1" customFormat="1" ht="15" customHeight="1">
      <c r="B209" s="310"/>
      <c r="C209" s="285"/>
      <c r="D209" s="285"/>
      <c r="E209" s="285"/>
      <c r="F209" s="308" t="s">
        <v>882</v>
      </c>
      <c r="G209" s="285"/>
      <c r="H209" s="285" t="s">
        <v>883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880</v>
      </c>
      <c r="G210" s="285"/>
      <c r="H210" s="285" t="s">
        <v>1048</v>
      </c>
      <c r="I210" s="285"/>
      <c r="J210" s="285"/>
      <c r="K210" s="333"/>
    </row>
    <row r="211" s="1" customFormat="1" ht="15" customHeight="1">
      <c r="B211" s="351"/>
      <c r="C211" s="285"/>
      <c r="D211" s="285"/>
      <c r="E211" s="285"/>
      <c r="F211" s="308" t="s">
        <v>884</v>
      </c>
      <c r="G211" s="346"/>
      <c r="H211" s="337" t="s">
        <v>885</v>
      </c>
      <c r="I211" s="337"/>
      <c r="J211" s="337"/>
      <c r="K211" s="352"/>
    </row>
    <row r="212" s="1" customFormat="1" ht="15" customHeight="1">
      <c r="B212" s="351"/>
      <c r="C212" s="285"/>
      <c r="D212" s="285"/>
      <c r="E212" s="285"/>
      <c r="F212" s="308" t="s">
        <v>886</v>
      </c>
      <c r="G212" s="346"/>
      <c r="H212" s="337" t="s">
        <v>1049</v>
      </c>
      <c r="I212" s="337"/>
      <c r="J212" s="337"/>
      <c r="K212" s="352"/>
    </row>
    <row r="213" s="1" customFormat="1" ht="15" customHeight="1">
      <c r="B213" s="351"/>
      <c r="C213" s="285"/>
      <c r="D213" s="285"/>
      <c r="E213" s="285"/>
      <c r="F213" s="308"/>
      <c r="G213" s="346"/>
      <c r="H213" s="337"/>
      <c r="I213" s="337"/>
      <c r="J213" s="337"/>
      <c r="K213" s="352"/>
    </row>
    <row r="214" s="1" customFormat="1" ht="15" customHeight="1">
      <c r="B214" s="351"/>
      <c r="C214" s="285" t="s">
        <v>1011</v>
      </c>
      <c r="D214" s="285"/>
      <c r="E214" s="285"/>
      <c r="F214" s="308">
        <v>1</v>
      </c>
      <c r="G214" s="346"/>
      <c r="H214" s="337" t="s">
        <v>1050</v>
      </c>
      <c r="I214" s="337"/>
      <c r="J214" s="337"/>
      <c r="K214" s="352"/>
    </row>
    <row r="215" s="1" customFormat="1" ht="15" customHeight="1">
      <c r="B215" s="351"/>
      <c r="C215" s="285"/>
      <c r="D215" s="285"/>
      <c r="E215" s="285"/>
      <c r="F215" s="308">
        <v>2</v>
      </c>
      <c r="G215" s="346"/>
      <c r="H215" s="337" t="s">
        <v>1051</v>
      </c>
      <c r="I215" s="337"/>
      <c r="J215" s="337"/>
      <c r="K215" s="352"/>
    </row>
    <row r="216" s="1" customFormat="1" ht="15" customHeight="1">
      <c r="B216" s="351"/>
      <c r="C216" s="285"/>
      <c r="D216" s="285"/>
      <c r="E216" s="285"/>
      <c r="F216" s="308">
        <v>3</v>
      </c>
      <c r="G216" s="346"/>
      <c r="H216" s="337" t="s">
        <v>1052</v>
      </c>
      <c r="I216" s="337"/>
      <c r="J216" s="337"/>
      <c r="K216" s="352"/>
    </row>
    <row r="217" s="1" customFormat="1" ht="15" customHeight="1">
      <c r="B217" s="351"/>
      <c r="C217" s="285"/>
      <c r="D217" s="285"/>
      <c r="E217" s="285"/>
      <c r="F217" s="308">
        <v>4</v>
      </c>
      <c r="G217" s="346"/>
      <c r="H217" s="337" t="s">
        <v>1053</v>
      </c>
      <c r="I217" s="337"/>
      <c r="J217" s="337"/>
      <c r="K217" s="352"/>
    </row>
    <row r="218" s="1" customFormat="1" ht="12.75" customHeight="1">
      <c r="B218" s="353"/>
      <c r="C218" s="354"/>
      <c r="D218" s="354"/>
      <c r="E218" s="354"/>
      <c r="F218" s="354"/>
      <c r="G218" s="354"/>
      <c r="H218" s="354"/>
      <c r="I218" s="354"/>
      <c r="J218" s="354"/>
      <c r="K218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32F7895AC7944ADEC3DD47E37002A" ma:contentTypeVersion="11" ma:contentTypeDescription="Vytvoří nový dokument" ma:contentTypeScope="" ma:versionID="a70a4de23214fecf0acfd9137a0b475f">
  <xsd:schema xmlns:xsd="http://www.w3.org/2001/XMLSchema" xmlns:xs="http://www.w3.org/2001/XMLSchema" xmlns:p="http://schemas.microsoft.com/office/2006/metadata/properties" xmlns:ns2="c91e5274-98f8-4e76-b945-27041c7e2977" xmlns:ns3="a6c1633b-c7b8-473b-9625-2333f0dd5214" targetNamespace="http://schemas.microsoft.com/office/2006/metadata/properties" ma:root="true" ma:fieldsID="6b635b569bb0add337e80012eed06a92" ns2:_="" ns3:_="">
    <xsd:import namespace="c91e5274-98f8-4e76-b945-27041c7e2977"/>
    <xsd:import namespace="a6c1633b-c7b8-473b-9625-2333f0dd5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e5274-98f8-4e76-b945-27041c7e2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269da00-8a67-47a4-b635-702b6b564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1633b-c7b8-473b-9625-2333f0dd52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ca0e15-5b87-4b5f-89cc-05912a1b2db6}" ma:internalName="TaxCatchAll" ma:showField="CatchAllData" ma:web="a6c1633b-c7b8-473b-9625-2333f0dd5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9E01DC-DD88-4B26-A59D-BFB74FAF998D}"/>
</file>

<file path=customXml/itemProps2.xml><?xml version="1.0" encoding="utf-8"?>
<ds:datastoreItem xmlns:ds="http://schemas.openxmlformats.org/officeDocument/2006/customXml" ds:itemID="{E4FA5FC5-B30F-4667-B1BA-22CBAF498538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DESKTOP-R19VL48\Jára</dc:creator>
  <cp:lastModifiedBy>DESKTOP-R19VL48\Jára</cp:lastModifiedBy>
  <dcterms:created xsi:type="dcterms:W3CDTF">2023-04-25T10:40:46Z</dcterms:created>
  <dcterms:modified xsi:type="dcterms:W3CDTF">2023-04-25T10:40:52Z</dcterms:modified>
</cp:coreProperties>
</file>